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15" windowWidth="18780" windowHeight="12915" activeTab="0"/>
  </bookViews>
  <sheets>
    <sheet name="successive" sheetId="1" r:id="rId1"/>
  </sheets>
  <definedNames>
    <definedName name="HTML_CodePage" hidden="1">1252</definedName>
    <definedName name="HTML_Control" localSheetId="0" hidden="1">{"'Feuil1'!$A$1:$AW$57"}</definedName>
    <definedName name="HTML_Control" hidden="1">{"'Feuil1'!$A$1:$AW$57"}</definedName>
    <definedName name="HTML_Description" hidden="1">""</definedName>
    <definedName name="HTML_Email" hidden="1">""</definedName>
    <definedName name="HTML_Header" hidden="1">"Plongées simples"</definedName>
    <definedName name="HTML_LastUpdate" hidden="1">"23/01/98"</definedName>
    <definedName name="HTML_LineAfter" hidden="1">FALSE</definedName>
    <definedName name="HTML_LineBefore" hidden="1">FALSE</definedName>
    <definedName name="HTML_Name" hidden="1">"Maurice"</definedName>
    <definedName name="HTML_OBDlg2" hidden="1">TRUE</definedName>
    <definedName name="HTML_OBDlg4" hidden="1">TRUE</definedName>
    <definedName name="HTML_OS" hidden="1">0</definedName>
    <definedName name="HTML_PathFile" hidden="1">"C:\0\mn90simp"</definedName>
    <definedName name="HTML_Title" hidden="1">"MN90"</definedName>
  </definedNames>
  <calcPr fullCalcOnLoad="1"/>
</workbook>
</file>

<file path=xl/sharedStrings.xml><?xml version="1.0" encoding="utf-8"?>
<sst xmlns="http://schemas.openxmlformats.org/spreadsheetml/2006/main" count="67" uniqueCount="44">
  <si>
    <t>heure de sortie arrondie:</t>
  </si>
  <si>
    <t>paramètres de la plongée 1:</t>
  </si>
  <si>
    <t>h arrondie</t>
  </si>
  <si>
    <t>heure de sortie calculée:</t>
  </si>
  <si>
    <t>h calc</t>
  </si>
  <si>
    <t>h immersion</t>
  </si>
  <si>
    <t>altitude</t>
  </si>
  <si>
    <t>Durée totale de la plongée (arrondie):</t>
  </si>
  <si>
    <t xml:space="preserve"> heure d'immersion plongée 1:</t>
  </si>
  <si>
    <t>Durée totale de la plongée:</t>
  </si>
  <si>
    <t>durée</t>
  </si>
  <si>
    <t>DTR table (durée totale de la remontée)</t>
  </si>
  <si>
    <t>durée choisie dans la table:</t>
  </si>
  <si>
    <t>DTR calculée (total non arrondi):</t>
  </si>
  <si>
    <t>profondeur maximum</t>
  </si>
  <si>
    <t>mètres</t>
  </si>
  <si>
    <t>tps remontée entre paliers (6m min)</t>
  </si>
  <si>
    <t>profondeur max choisie dans la table</t>
  </si>
  <si>
    <t>palier 3 m</t>
  </si>
  <si>
    <t>palier 6 m</t>
  </si>
  <si>
    <t>tps remontée entre paliers</t>
  </si>
  <si>
    <t>palier 9 m</t>
  </si>
  <si>
    <t>palier 12 m</t>
  </si>
  <si>
    <t>durée de la remontée au 1er palier</t>
  </si>
  <si>
    <t>Longueur de la remontée</t>
  </si>
  <si>
    <t xml:space="preserve">    </t>
  </si>
  <si>
    <t>GPS (groupe de plongée successive</t>
  </si>
  <si>
    <t>J</t>
  </si>
  <si>
    <t>paramètres de la deuxième immersion</t>
  </si>
  <si>
    <t>heure d'immersion:</t>
  </si>
  <si>
    <t>durée 2</t>
  </si>
  <si>
    <t>h immersion 2</t>
  </si>
  <si>
    <t>intervalle:</t>
  </si>
  <si>
    <t>Majoration:</t>
  </si>
  <si>
    <t>Durée totale réelle de la plongée (arrondie):</t>
  </si>
  <si>
    <t xml:space="preserve"> heure d'immersion plongée 2</t>
  </si>
  <si>
    <t>plongée 2</t>
  </si>
  <si>
    <t xml:space="preserve">durée fictive </t>
  </si>
  <si>
    <t>intervall sec</t>
  </si>
  <si>
    <t>durée lue sur la table:</t>
  </si>
  <si>
    <t>h arrondi immersion 1</t>
  </si>
  <si>
    <t>profondeur maximum 2eme plongée</t>
  </si>
  <si>
    <t>h immersion2</t>
  </si>
  <si>
    <t>duree fict2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</si>
</sst>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General\ &quot;b&quot;"/>
    <numFmt numFmtId="173" formatCode="General\ &quot;p cent&quot;"/>
    <numFmt numFmtId="174" formatCode="_-* #,##0.000\ _F_-;\-* #,##0.000\ _F_-;_-* &quot;-&quot;??\ _F_-;_-@_-"/>
    <numFmt numFmtId="175" formatCode="_-* #,##0.0000\ _F_-;\-* #,##0.0000\ _F_-;_-* &quot;-&quot;??\ _F_-;_-@_-"/>
    <numFmt numFmtId="176" formatCode="_-* #,##0.0\ _F_-;\-* #,##0.0\ _F_-;_-* &quot;-&quot;??\ _F_-;_-@_-"/>
    <numFmt numFmtId="177" formatCode="_-* #,##0\ _F_-;\-* #,##0\ _F_-;_-* &quot;-&quot;??\ _F_-;_-@_-"/>
    <numFmt numFmtId="178" formatCode="#,##0.0"/>
    <numFmt numFmtId="179" formatCode="0.0_ ;[Red]\-0.0\ "/>
    <numFmt numFmtId="180" formatCode="General\ &quot;s&quot;"/>
    <numFmt numFmtId="181" formatCode="General\ &quot;h&quot;"/>
    <numFmt numFmtId="182" formatCode="General\ &quot;min&quot;"/>
    <numFmt numFmtId="183" formatCode="General\ &quot;m&quot;"/>
    <numFmt numFmtId="184" formatCode="General\ &quot;m par min (maxi 17)&quot;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2"/>
      <color indexed="12"/>
      <name val="Arial"/>
      <family val="2"/>
    </font>
    <font>
      <sz val="8"/>
      <color indexed="18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81" fontId="0" fillId="2" borderId="4" xfId="0" applyNumberFormat="1" applyFill="1" applyBorder="1" applyAlignment="1">
      <alignment horizontal="right"/>
    </xf>
    <xf numFmtId="182" fontId="0" fillId="2" borderId="5" xfId="0" applyNumberFormat="1" applyFill="1" applyBorder="1" applyAlignment="1">
      <alignment horizontal="left"/>
    </xf>
    <xf numFmtId="180" fontId="0" fillId="0" borderId="0" xfId="0" applyNumberForma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81" fontId="0" fillId="0" borderId="1" xfId="0" applyNumberFormat="1" applyFill="1" applyBorder="1" applyAlignment="1">
      <alignment horizontal="right"/>
    </xf>
    <xf numFmtId="182" fontId="0" fillId="0" borderId="2" xfId="0" applyNumberFormat="1" applyFill="1" applyBorder="1" applyAlignment="1">
      <alignment horizontal="center"/>
    </xf>
    <xf numFmtId="180" fontId="0" fillId="0" borderId="3" xfId="0" applyNumberFormat="1" applyFill="1" applyBorder="1" applyAlignment="1">
      <alignment horizontal="left"/>
    </xf>
    <xf numFmtId="180" fontId="0" fillId="0" borderId="6" xfId="0" applyNumberFormat="1" applyFill="1" applyBorder="1" applyAlignment="1">
      <alignment horizontal="right"/>
    </xf>
    <xf numFmtId="0" fontId="5" fillId="2" borderId="6" xfId="0" applyFont="1" applyFill="1" applyBorder="1" applyAlignment="1">
      <alignment horizontal="center"/>
    </xf>
    <xf numFmtId="182" fontId="0" fillId="2" borderId="6" xfId="0" applyNumberFormat="1" applyFill="1" applyBorder="1" applyAlignment="1">
      <alignment horizontal="center"/>
    </xf>
    <xf numFmtId="180" fontId="0" fillId="0" borderId="0" xfId="0" applyNumberFormat="1" applyFill="1" applyBorder="1" applyAlignment="1">
      <alignment horizontal="center"/>
    </xf>
    <xf numFmtId="181" fontId="5" fillId="2" borderId="7" xfId="0" applyNumberFormat="1" applyFont="1" applyFill="1" applyBorder="1" applyAlignment="1">
      <alignment horizontal="center"/>
    </xf>
    <xf numFmtId="182" fontId="0" fillId="2" borderId="8" xfId="0" applyNumberFormat="1" applyFill="1" applyBorder="1" applyAlignment="1">
      <alignment horizontal="left"/>
    </xf>
    <xf numFmtId="182" fontId="0" fillId="0" borderId="6" xfId="0" applyNumberFormat="1" applyFill="1" applyBorder="1" applyAlignment="1">
      <alignment horizontal="center"/>
    </xf>
    <xf numFmtId="180" fontId="0" fillId="0" borderId="9" xfId="0" applyNumberFormat="1" applyFill="1" applyBorder="1" applyAlignment="1">
      <alignment horizontal="center"/>
    </xf>
    <xf numFmtId="181" fontId="0" fillId="2" borderId="7" xfId="0" applyNumberFormat="1" applyFill="1" applyBorder="1" applyAlignment="1">
      <alignment horizontal="center"/>
    </xf>
    <xf numFmtId="182" fontId="5" fillId="2" borderId="8" xfId="0" applyNumberFormat="1" applyFont="1" applyFill="1" applyBorder="1" applyAlignment="1">
      <alignment horizontal="left"/>
    </xf>
    <xf numFmtId="182" fontId="5" fillId="2" borderId="6" xfId="0" applyNumberFormat="1" applyFont="1" applyFill="1" applyBorder="1" applyAlignment="1">
      <alignment horizontal="center"/>
    </xf>
    <xf numFmtId="180" fontId="0" fillId="0" borderId="6" xfId="0" applyNumberFormat="1" applyFill="1" applyBorder="1" applyAlignment="1">
      <alignment horizontal="center"/>
    </xf>
    <xf numFmtId="0" fontId="6" fillId="0" borderId="0" xfId="0" applyFont="1" applyAlignment="1">
      <alignment horizontal="right"/>
    </xf>
    <xf numFmtId="180" fontId="0" fillId="2" borderId="6" xfId="0" applyNumberFormat="1" applyFill="1" applyBorder="1" applyAlignment="1">
      <alignment horizontal="center"/>
    </xf>
    <xf numFmtId="183" fontId="0" fillId="0" borderId="6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7" fillId="2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181" fontId="0" fillId="0" borderId="7" xfId="0" applyNumberFormat="1" applyFill="1" applyBorder="1" applyAlignment="1">
      <alignment horizontal="center"/>
    </xf>
    <xf numFmtId="182" fontId="0" fillId="0" borderId="8" xfId="0" applyNumberFormat="1" applyFill="1" applyBorder="1" applyAlignment="1">
      <alignment horizontal="left"/>
    </xf>
    <xf numFmtId="182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png" /><Relationship Id="rId8" Type="http://schemas.openxmlformats.org/officeDocument/2006/relationships/hyperlink" Target="http://www.sportnature.net/" TargetMode="External" /><Relationship Id="rId9" Type="http://schemas.openxmlformats.org/officeDocument/2006/relationships/hyperlink" Target="http://www.sportnature.ne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76</xdr:row>
      <xdr:rowOff>152400</xdr:rowOff>
    </xdr:from>
    <xdr:to>
      <xdr:col>1</xdr:col>
      <xdr:colOff>47625</xdr:colOff>
      <xdr:row>93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44825"/>
          <a:ext cx="226695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50</xdr:row>
      <xdr:rowOff>171450</xdr:rowOff>
    </xdr:from>
    <xdr:to>
      <xdr:col>6</xdr:col>
      <xdr:colOff>581025</xdr:colOff>
      <xdr:row>62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10810875"/>
          <a:ext cx="46005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44</xdr:row>
      <xdr:rowOff>0</xdr:rowOff>
    </xdr:from>
    <xdr:to>
      <xdr:col>1</xdr:col>
      <xdr:colOff>504825</xdr:colOff>
      <xdr:row>56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9496425"/>
          <a:ext cx="267652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1047750</xdr:colOff>
      <xdr:row>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flipH="1">
          <a:off x="0" y="1704975"/>
          <a:ext cx="1047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4</xdr:row>
      <xdr:rowOff>142875</xdr:rowOff>
    </xdr:from>
    <xdr:to>
      <xdr:col>6</xdr:col>
      <xdr:colOff>247650</xdr:colOff>
      <xdr:row>26</xdr:row>
      <xdr:rowOff>104775</xdr:rowOff>
    </xdr:to>
    <xdr:sp>
      <xdr:nvSpPr>
        <xdr:cNvPr id="5" name="Polygon 5"/>
        <xdr:cNvSpPr>
          <a:spLocks/>
        </xdr:cNvSpPr>
      </xdr:nvSpPr>
      <xdr:spPr>
        <a:xfrm>
          <a:off x="104775" y="2019300"/>
          <a:ext cx="7096125" cy="4152900"/>
        </a:xfrm>
        <a:custGeom>
          <a:pathLst>
            <a:path h="385" w="474">
              <a:moveTo>
                <a:pt x="0" y="17"/>
              </a:moveTo>
              <a:lnTo>
                <a:pt x="0" y="385"/>
              </a:lnTo>
              <a:lnTo>
                <a:pt x="474" y="385"/>
              </a:lnTo>
              <a:lnTo>
                <a:pt x="474" y="10"/>
              </a:lnTo>
              <a:cubicBezTo>
                <a:pt x="469" y="9"/>
                <a:pt x="468" y="5"/>
                <a:pt x="463" y="2"/>
              </a:cubicBezTo>
              <a:cubicBezTo>
                <a:pt x="461" y="1"/>
                <a:pt x="457" y="0"/>
                <a:pt x="457" y="0"/>
              </a:cubicBezTo>
              <a:cubicBezTo>
                <a:pt x="450" y="1"/>
                <a:pt x="445" y="2"/>
                <a:pt x="439" y="4"/>
              </a:cubicBezTo>
              <a:cubicBezTo>
                <a:pt x="437" y="5"/>
                <a:pt x="433" y="8"/>
                <a:pt x="433" y="8"/>
              </a:cubicBezTo>
              <a:cubicBezTo>
                <a:pt x="431" y="11"/>
                <a:pt x="429" y="13"/>
                <a:pt x="425" y="14"/>
              </a:cubicBezTo>
              <a:cubicBezTo>
                <a:pt x="423" y="17"/>
                <a:pt x="414" y="20"/>
                <a:pt x="414" y="20"/>
              </a:cubicBezTo>
              <a:cubicBezTo>
                <a:pt x="399" y="18"/>
                <a:pt x="391" y="6"/>
                <a:pt x="377" y="3"/>
              </a:cubicBezTo>
              <a:cubicBezTo>
                <a:pt x="376" y="3"/>
                <a:pt x="366" y="3"/>
                <a:pt x="363" y="5"/>
              </a:cubicBezTo>
              <a:cubicBezTo>
                <a:pt x="361" y="6"/>
                <a:pt x="357" y="9"/>
                <a:pt x="357" y="9"/>
              </a:cubicBezTo>
              <a:cubicBezTo>
                <a:pt x="351" y="18"/>
                <a:pt x="343" y="23"/>
                <a:pt x="332" y="25"/>
              </a:cubicBezTo>
              <a:cubicBezTo>
                <a:pt x="314" y="22"/>
                <a:pt x="302" y="8"/>
                <a:pt x="285" y="5"/>
              </a:cubicBezTo>
              <a:cubicBezTo>
                <a:pt x="280" y="5"/>
                <a:pt x="275" y="6"/>
                <a:pt x="270" y="7"/>
              </a:cubicBezTo>
              <a:cubicBezTo>
                <a:pt x="267" y="8"/>
                <a:pt x="261" y="10"/>
                <a:pt x="261" y="10"/>
              </a:cubicBezTo>
              <a:cubicBezTo>
                <a:pt x="257" y="14"/>
                <a:pt x="251" y="18"/>
                <a:pt x="245" y="19"/>
              </a:cubicBezTo>
              <a:cubicBezTo>
                <a:pt x="238" y="24"/>
                <a:pt x="237" y="25"/>
                <a:pt x="229" y="26"/>
              </a:cubicBezTo>
              <a:cubicBezTo>
                <a:pt x="219" y="25"/>
                <a:pt x="217" y="21"/>
                <a:pt x="209" y="18"/>
              </a:cubicBezTo>
              <a:cubicBezTo>
                <a:pt x="205" y="14"/>
                <a:pt x="199" y="11"/>
                <a:pt x="194" y="9"/>
              </a:cubicBezTo>
              <a:cubicBezTo>
                <a:pt x="191" y="9"/>
                <a:pt x="180" y="9"/>
                <a:pt x="176" y="12"/>
              </a:cubicBezTo>
              <a:cubicBezTo>
                <a:pt x="174" y="13"/>
                <a:pt x="170" y="16"/>
                <a:pt x="170" y="16"/>
              </a:cubicBezTo>
              <a:cubicBezTo>
                <a:pt x="167" y="21"/>
                <a:pt x="164" y="22"/>
                <a:pt x="159" y="25"/>
              </a:cubicBezTo>
              <a:cubicBezTo>
                <a:pt x="154" y="25"/>
                <a:pt x="150" y="25"/>
                <a:pt x="145" y="24"/>
              </a:cubicBezTo>
              <a:cubicBezTo>
                <a:pt x="142" y="24"/>
                <a:pt x="135" y="21"/>
                <a:pt x="135" y="21"/>
              </a:cubicBezTo>
              <a:cubicBezTo>
                <a:pt x="131" y="17"/>
                <a:pt x="125" y="14"/>
                <a:pt x="120" y="11"/>
              </a:cubicBezTo>
              <a:cubicBezTo>
                <a:pt x="117" y="9"/>
                <a:pt x="111" y="8"/>
                <a:pt x="111" y="8"/>
              </a:cubicBezTo>
              <a:cubicBezTo>
                <a:pt x="85" y="10"/>
                <a:pt x="100" y="7"/>
                <a:pt x="89" y="16"/>
              </a:cubicBezTo>
              <a:cubicBezTo>
                <a:pt x="85" y="19"/>
                <a:pt x="74" y="22"/>
                <a:pt x="74" y="22"/>
              </a:cubicBezTo>
              <a:cubicBezTo>
                <a:pt x="61" y="21"/>
                <a:pt x="58" y="18"/>
                <a:pt x="50" y="10"/>
              </a:cubicBezTo>
              <a:cubicBezTo>
                <a:pt x="46" y="6"/>
                <a:pt x="36" y="5"/>
                <a:pt x="36" y="5"/>
              </a:cubicBezTo>
              <a:cubicBezTo>
                <a:pt x="25" y="6"/>
                <a:pt x="25" y="7"/>
                <a:pt x="22" y="17"/>
              </a:cubicBezTo>
              <a:cubicBezTo>
                <a:pt x="21" y="19"/>
                <a:pt x="16" y="19"/>
                <a:pt x="16" y="19"/>
              </a:cubicBezTo>
              <a:cubicBezTo>
                <a:pt x="12" y="18"/>
                <a:pt x="2" y="13"/>
                <a:pt x="0" y="17"/>
              </a:cubicBezTo>
              <a:close/>
            </a:path>
          </a:pathLst>
        </a:cu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5</xdr:row>
      <xdr:rowOff>76200</xdr:rowOff>
    </xdr:from>
    <xdr:to>
      <xdr:col>6</xdr:col>
      <xdr:colOff>247650</xdr:colOff>
      <xdr:row>26</xdr:row>
      <xdr:rowOff>171450</xdr:rowOff>
    </xdr:to>
    <xdr:sp>
      <xdr:nvSpPr>
        <xdr:cNvPr id="6" name="Polygon 6"/>
        <xdr:cNvSpPr>
          <a:spLocks/>
        </xdr:cNvSpPr>
      </xdr:nvSpPr>
      <xdr:spPr>
        <a:xfrm>
          <a:off x="104775" y="2143125"/>
          <a:ext cx="7096125" cy="4095750"/>
        </a:xfrm>
        <a:custGeom>
          <a:pathLst>
            <a:path h="430" w="735">
              <a:moveTo>
                <a:pt x="0" y="424"/>
              </a:moveTo>
              <a:lnTo>
                <a:pt x="0" y="86"/>
              </a:lnTo>
              <a:lnTo>
                <a:pt x="24" y="71"/>
              </a:lnTo>
              <a:lnTo>
                <a:pt x="41" y="79"/>
              </a:lnTo>
              <a:cubicBezTo>
                <a:pt x="63" y="80"/>
                <a:pt x="4" y="131"/>
                <a:pt x="22" y="138"/>
              </a:cubicBezTo>
              <a:cubicBezTo>
                <a:pt x="23" y="149"/>
                <a:pt x="4" y="207"/>
                <a:pt x="11" y="216"/>
              </a:cubicBezTo>
              <a:cubicBezTo>
                <a:pt x="20" y="223"/>
                <a:pt x="6" y="240"/>
                <a:pt x="17" y="246"/>
              </a:cubicBezTo>
              <a:cubicBezTo>
                <a:pt x="23" y="250"/>
                <a:pt x="9" y="307"/>
                <a:pt x="14" y="315"/>
              </a:cubicBezTo>
              <a:cubicBezTo>
                <a:pt x="17" y="324"/>
                <a:pt x="22" y="388"/>
                <a:pt x="31" y="393"/>
              </a:cubicBezTo>
              <a:cubicBezTo>
                <a:pt x="59" y="387"/>
                <a:pt x="54" y="425"/>
                <a:pt x="89" y="405"/>
              </a:cubicBezTo>
              <a:cubicBezTo>
                <a:pt x="90" y="414"/>
                <a:pt x="157" y="405"/>
                <a:pt x="161" y="413"/>
              </a:cubicBezTo>
              <a:cubicBezTo>
                <a:pt x="190" y="400"/>
                <a:pt x="215" y="368"/>
                <a:pt x="220" y="389"/>
              </a:cubicBezTo>
              <a:cubicBezTo>
                <a:pt x="228" y="430"/>
                <a:pt x="319" y="404"/>
                <a:pt x="366" y="406"/>
              </a:cubicBezTo>
              <a:cubicBezTo>
                <a:pt x="403" y="399"/>
                <a:pt x="490" y="395"/>
                <a:pt x="524" y="384"/>
              </a:cubicBezTo>
              <a:cubicBezTo>
                <a:pt x="541" y="369"/>
                <a:pt x="608" y="360"/>
                <a:pt x="619" y="343"/>
              </a:cubicBezTo>
              <a:cubicBezTo>
                <a:pt x="630" y="335"/>
                <a:pt x="689" y="236"/>
                <a:pt x="707" y="228"/>
              </a:cubicBezTo>
              <a:cubicBezTo>
                <a:pt x="721" y="221"/>
                <a:pt x="659" y="233"/>
                <a:pt x="670" y="215"/>
              </a:cubicBezTo>
              <a:cubicBezTo>
                <a:pt x="677" y="199"/>
                <a:pt x="629" y="200"/>
                <a:pt x="634" y="185"/>
              </a:cubicBezTo>
              <a:cubicBezTo>
                <a:pt x="636" y="178"/>
                <a:pt x="710" y="172"/>
                <a:pt x="716" y="168"/>
              </a:cubicBezTo>
              <a:cubicBezTo>
                <a:pt x="726" y="158"/>
                <a:pt x="716" y="140"/>
                <a:pt x="717" y="126"/>
              </a:cubicBezTo>
              <a:cubicBezTo>
                <a:pt x="725" y="109"/>
                <a:pt x="716" y="87"/>
                <a:pt x="728" y="68"/>
              </a:cubicBezTo>
              <a:cubicBezTo>
                <a:pt x="729" y="46"/>
                <a:pt x="723" y="17"/>
                <a:pt x="731" y="6"/>
              </a:cubicBezTo>
              <a:cubicBezTo>
                <a:pt x="732" y="4"/>
                <a:pt x="735" y="0"/>
                <a:pt x="735" y="0"/>
              </a:cubicBezTo>
              <a:lnTo>
                <a:pt x="735" y="423"/>
              </a:lnTo>
              <a:lnTo>
                <a:pt x="0" y="424"/>
              </a:lnTo>
              <a:close/>
            </a:path>
          </a:pathLst>
        </a:custGeom>
        <a:solidFill>
          <a:srgbClr val="FF99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5</xdr:row>
      <xdr:rowOff>152400</xdr:rowOff>
    </xdr:from>
    <xdr:to>
      <xdr:col>0</xdr:col>
      <xdr:colOff>504825</xdr:colOff>
      <xdr:row>24</xdr:row>
      <xdr:rowOff>180975</xdr:rowOff>
    </xdr:to>
    <xdr:sp>
      <xdr:nvSpPr>
        <xdr:cNvPr id="7" name="AutoShape 7"/>
        <xdr:cNvSpPr>
          <a:spLocks/>
        </xdr:cNvSpPr>
      </xdr:nvSpPr>
      <xdr:spPr>
        <a:xfrm rot="16200000">
          <a:off x="180975" y="2219325"/>
          <a:ext cx="323850" cy="3648075"/>
        </a:xfrm>
        <a:prstGeom prst="leftRightArrowCallout">
          <a:avLst>
            <a:gd name="adj1" fmla="val -2745"/>
            <a:gd name="adj2" fmla="val -46342"/>
            <a:gd name="adj3" fmla="val -5560"/>
          </a:avLst>
        </a:prstGeom>
        <a:solidFill>
          <a:srgbClr val="FFFFCC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41 m</a:t>
          </a:r>
        </a:p>
      </xdr:txBody>
    </xdr:sp>
    <xdr:clientData/>
  </xdr:twoCellAnchor>
  <xdr:twoCellAnchor>
    <xdr:from>
      <xdr:col>34</xdr:col>
      <xdr:colOff>28575</xdr:colOff>
      <xdr:row>61</xdr:row>
      <xdr:rowOff>180975</xdr:rowOff>
    </xdr:from>
    <xdr:to>
      <xdr:col>50</xdr:col>
      <xdr:colOff>142875</xdr:colOff>
      <xdr:row>70</xdr:row>
      <xdr:rowOff>38100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5917525" y="12915900"/>
          <a:ext cx="10934700" cy="1571625"/>
        </a:xfrm>
        <a:prstGeom prst="rect">
          <a:avLst/>
        </a:prstGeom>
        <a:noFill/>
        <a:ln w="762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'immersion  10 h 00, la pronfondeur maxi est de 27 mètres et le temps passé au fond sera de 32 minutes.</a:t>
          </a:r>
        </a:p>
      </xdr:txBody>
    </xdr:sp>
    <xdr:clientData/>
  </xdr:twoCellAnchor>
  <xdr:twoCellAnchor>
    <xdr:from>
      <xdr:col>0</xdr:col>
      <xdr:colOff>295275</xdr:colOff>
      <xdr:row>47</xdr:row>
      <xdr:rowOff>161925</xdr:rowOff>
    </xdr:from>
    <xdr:to>
      <xdr:col>1</xdr:col>
      <xdr:colOff>485775</xdr:colOff>
      <xdr:row>49</xdr:row>
      <xdr:rowOff>38100</xdr:rowOff>
    </xdr:to>
    <xdr:sp>
      <xdr:nvSpPr>
        <xdr:cNvPr id="9" name="Rectangle 12"/>
        <xdr:cNvSpPr>
          <a:spLocks/>
        </xdr:cNvSpPr>
      </xdr:nvSpPr>
      <xdr:spPr>
        <a:xfrm>
          <a:off x="295275" y="10229850"/>
          <a:ext cx="2409825" cy="257175"/>
        </a:xfrm>
        <a:prstGeom prst="rect">
          <a:avLst/>
        </a:prstGeom>
        <a:noFill/>
        <a:ln w="57150" cmpd="sng">
          <a:solidFill>
            <a:srgbClr val="99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104775</xdr:rowOff>
    </xdr:from>
    <xdr:to>
      <xdr:col>0</xdr:col>
      <xdr:colOff>381000</xdr:colOff>
      <xdr:row>50</xdr:row>
      <xdr:rowOff>104775</xdr:rowOff>
    </xdr:to>
    <xdr:sp>
      <xdr:nvSpPr>
        <xdr:cNvPr id="10" name="Oval 13"/>
        <xdr:cNvSpPr>
          <a:spLocks/>
        </xdr:cNvSpPr>
      </xdr:nvSpPr>
      <xdr:spPr>
        <a:xfrm>
          <a:off x="0" y="10363200"/>
          <a:ext cx="381000" cy="381000"/>
        </a:xfrm>
        <a:prstGeom prst="ellipse">
          <a:avLst/>
        </a:prstGeom>
        <a:noFill/>
        <a:ln w="57150" cmpd="sng">
          <a:solidFill>
            <a:srgbClr val="09C36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1724025</xdr:colOff>
      <xdr:row>47</xdr:row>
      <xdr:rowOff>85725</xdr:rowOff>
    </xdr:from>
    <xdr:to>
      <xdr:col>0</xdr:col>
      <xdr:colOff>2105025</xdr:colOff>
      <xdr:row>49</xdr:row>
      <xdr:rowOff>85725</xdr:rowOff>
    </xdr:to>
    <xdr:sp>
      <xdr:nvSpPr>
        <xdr:cNvPr id="11" name="Oval 14"/>
        <xdr:cNvSpPr>
          <a:spLocks/>
        </xdr:cNvSpPr>
      </xdr:nvSpPr>
      <xdr:spPr>
        <a:xfrm>
          <a:off x="1724025" y="10153650"/>
          <a:ext cx="381000" cy="381000"/>
        </a:xfrm>
        <a:prstGeom prst="ellipse">
          <a:avLst/>
        </a:prstGeom>
        <a:noFill/>
        <a:ln w="571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46</xdr:row>
      <xdr:rowOff>0</xdr:rowOff>
    </xdr:from>
    <xdr:to>
      <xdr:col>7</xdr:col>
      <xdr:colOff>19050</xdr:colOff>
      <xdr:row>47</xdr:row>
      <xdr:rowOff>161925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4819650" y="9877425"/>
          <a:ext cx="2828925" cy="352425"/>
        </a:xfrm>
        <a:prstGeom prst="rect">
          <a:avLst/>
        </a:prstGeom>
        <a:noFill/>
        <a:ln w="571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vitesse de remontée au palier 15m/min (17 maxi)
ou 1 m toutes les 4 secondes</a:t>
          </a:r>
        </a:p>
      </xdr:txBody>
    </xdr:sp>
    <xdr:clientData/>
  </xdr:twoCellAnchor>
  <xdr:twoCellAnchor>
    <xdr:from>
      <xdr:col>0</xdr:col>
      <xdr:colOff>57150</xdr:colOff>
      <xdr:row>38</xdr:row>
      <xdr:rowOff>57150</xdr:rowOff>
    </xdr:from>
    <xdr:to>
      <xdr:col>1</xdr:col>
      <xdr:colOff>352425</xdr:colOff>
      <xdr:row>48</xdr:row>
      <xdr:rowOff>133350</xdr:rowOff>
    </xdr:to>
    <xdr:sp>
      <xdr:nvSpPr>
        <xdr:cNvPr id="13" name="AutoShape 16"/>
        <xdr:cNvSpPr>
          <a:spLocks/>
        </xdr:cNvSpPr>
      </xdr:nvSpPr>
      <xdr:spPr>
        <a:xfrm rot="16200000">
          <a:off x="57150" y="8410575"/>
          <a:ext cx="2514600" cy="1981200"/>
        </a:xfrm>
        <a:prstGeom prst="curvedConnector3">
          <a:avLst>
            <a:gd name="adj1" fmla="val 962"/>
            <a:gd name="adj2" fmla="val -418939"/>
            <a:gd name="adj3" fmla="val -52884"/>
          </a:avLst>
        </a:prstGeom>
        <a:noFill/>
        <a:ln w="38100" cmpd="sng">
          <a:solidFill>
            <a:srgbClr val="FF6600"/>
          </a:solidFill>
          <a:prstDash val="sysDash"/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2209800</xdr:colOff>
      <xdr:row>37</xdr:row>
      <xdr:rowOff>9525</xdr:rowOff>
    </xdr:from>
    <xdr:to>
      <xdr:col>2</xdr:col>
      <xdr:colOff>28575</xdr:colOff>
      <xdr:row>38</xdr:row>
      <xdr:rowOff>38100</xdr:rowOff>
    </xdr:to>
    <xdr:sp>
      <xdr:nvSpPr>
        <xdr:cNvPr id="14" name="Rectangle 17"/>
        <xdr:cNvSpPr>
          <a:spLocks/>
        </xdr:cNvSpPr>
      </xdr:nvSpPr>
      <xdr:spPr>
        <a:xfrm>
          <a:off x="2209800" y="8172450"/>
          <a:ext cx="714375" cy="219075"/>
        </a:xfrm>
        <a:prstGeom prst="rect">
          <a:avLst/>
        </a:prstGeom>
        <a:noFill/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2047875</xdr:colOff>
      <xdr:row>38</xdr:row>
      <xdr:rowOff>38100</xdr:rowOff>
    </xdr:from>
    <xdr:to>
      <xdr:col>5</xdr:col>
      <xdr:colOff>323850</xdr:colOff>
      <xdr:row>49</xdr:row>
      <xdr:rowOff>57150</xdr:rowOff>
    </xdr:to>
    <xdr:sp>
      <xdr:nvSpPr>
        <xdr:cNvPr id="15" name="AutoShape 18"/>
        <xdr:cNvSpPr>
          <a:spLocks/>
        </xdr:cNvSpPr>
      </xdr:nvSpPr>
      <xdr:spPr>
        <a:xfrm rot="5400000" flipH="1" flipV="1">
          <a:off x="2047875" y="8391525"/>
          <a:ext cx="4600575" cy="2114550"/>
        </a:xfrm>
        <a:prstGeom prst="curvedConnector3">
          <a:avLst>
            <a:gd name="adj1" fmla="val -62162"/>
            <a:gd name="adj2" fmla="val 158458"/>
            <a:gd name="adj3" fmla="val 46847"/>
          </a:avLst>
        </a:prstGeom>
        <a:noFill/>
        <a:ln w="38100" cmpd="sng">
          <a:solidFill>
            <a:srgbClr val="FF00FF"/>
          </a:solidFill>
          <a:prstDash val="sysDash"/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2228850</xdr:colOff>
      <xdr:row>36</xdr:row>
      <xdr:rowOff>180975</xdr:rowOff>
    </xdr:from>
    <xdr:to>
      <xdr:col>6</xdr:col>
      <xdr:colOff>47625</xdr:colOff>
      <xdr:row>38</xdr:row>
      <xdr:rowOff>19050</xdr:rowOff>
    </xdr:to>
    <xdr:sp>
      <xdr:nvSpPr>
        <xdr:cNvPr id="16" name="Rectangle 19"/>
        <xdr:cNvSpPr>
          <a:spLocks/>
        </xdr:cNvSpPr>
      </xdr:nvSpPr>
      <xdr:spPr>
        <a:xfrm>
          <a:off x="6286500" y="8153400"/>
          <a:ext cx="714375" cy="219075"/>
        </a:xfrm>
        <a:prstGeom prst="rect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2095500</xdr:colOff>
      <xdr:row>17</xdr:row>
      <xdr:rowOff>133350</xdr:rowOff>
    </xdr:from>
    <xdr:to>
      <xdr:col>1</xdr:col>
      <xdr:colOff>628650</xdr:colOff>
      <xdr:row>20</xdr:row>
      <xdr:rowOff>171450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2095500" y="4486275"/>
          <a:ext cx="752475" cy="609600"/>
        </a:xfrm>
        <a:prstGeom prst="rect">
          <a:avLst/>
        </a:prstGeom>
        <a:noFill/>
        <a:ln w="571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vitesse de remontée au palier 15m/min (17 maxi)
ou 1 m toutes les 4 secondes</a:t>
          </a:r>
        </a:p>
      </xdr:txBody>
    </xdr:sp>
    <xdr:clientData/>
  </xdr:twoCellAnchor>
  <xdr:twoCellAnchor>
    <xdr:from>
      <xdr:col>4</xdr:col>
      <xdr:colOff>800100</xdr:colOff>
      <xdr:row>47</xdr:row>
      <xdr:rowOff>123825</xdr:rowOff>
    </xdr:from>
    <xdr:to>
      <xdr:col>7</xdr:col>
      <xdr:colOff>57150</xdr:colOff>
      <xdr:row>49</xdr:row>
      <xdr:rowOff>95250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4857750" y="10191750"/>
          <a:ext cx="2828925" cy="352425"/>
        </a:xfrm>
        <a:prstGeom prst="rect">
          <a:avLst/>
        </a:prstGeom>
        <a:noFill/>
        <a:ln w="571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vitesse de remontée entre paliers 6m/min
ou 1 m toutes les 10 secondes</a:t>
          </a:r>
        </a:p>
      </xdr:txBody>
    </xdr:sp>
    <xdr:clientData/>
  </xdr:twoCellAnchor>
  <xdr:twoCellAnchor>
    <xdr:from>
      <xdr:col>4</xdr:col>
      <xdr:colOff>1162050</xdr:colOff>
      <xdr:row>0</xdr:row>
      <xdr:rowOff>1247775</xdr:rowOff>
    </xdr:from>
    <xdr:to>
      <xdr:col>4</xdr:col>
      <xdr:colOff>1990725</xdr:colOff>
      <xdr:row>4</xdr:row>
      <xdr:rowOff>142875</xdr:rowOff>
    </xdr:to>
    <xdr:sp>
      <xdr:nvSpPr>
        <xdr:cNvPr id="19" name="TextBox 22"/>
        <xdr:cNvSpPr txBox="1">
          <a:spLocks noChangeArrowheads="1"/>
        </xdr:cNvSpPr>
      </xdr:nvSpPr>
      <xdr:spPr>
        <a:xfrm>
          <a:off x="5219700" y="1247775"/>
          <a:ext cx="828675" cy="771525"/>
        </a:xfrm>
        <a:prstGeom prst="rect">
          <a:avLst/>
        </a:prstGeom>
        <a:noFill/>
        <a:ln w="571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vitesse de remontée entre paliers 6m/min
ou 1 m toutes les 10 secondes</a:t>
          </a:r>
        </a:p>
      </xdr:txBody>
    </xdr:sp>
    <xdr:clientData/>
  </xdr:twoCellAnchor>
  <xdr:twoCellAnchor>
    <xdr:from>
      <xdr:col>0</xdr:col>
      <xdr:colOff>2095500</xdr:colOff>
      <xdr:row>47</xdr:row>
      <xdr:rowOff>85725</xdr:rowOff>
    </xdr:from>
    <xdr:to>
      <xdr:col>1</xdr:col>
      <xdr:colOff>257175</xdr:colOff>
      <xdr:row>49</xdr:row>
      <xdr:rowOff>85725</xdr:rowOff>
    </xdr:to>
    <xdr:sp>
      <xdr:nvSpPr>
        <xdr:cNvPr id="20" name="Oval 23"/>
        <xdr:cNvSpPr>
          <a:spLocks/>
        </xdr:cNvSpPr>
      </xdr:nvSpPr>
      <xdr:spPr>
        <a:xfrm>
          <a:off x="2095500" y="10153650"/>
          <a:ext cx="381000" cy="381000"/>
        </a:xfrm>
        <a:prstGeom prst="ellipse">
          <a:avLst/>
        </a:prstGeom>
        <a:noFill/>
        <a:ln w="571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</xdr:row>
      <xdr:rowOff>180975</xdr:rowOff>
    </xdr:from>
    <xdr:to>
      <xdr:col>6</xdr:col>
      <xdr:colOff>38100</xdr:colOff>
      <xdr:row>35</xdr:row>
      <xdr:rowOff>19050</xdr:rowOff>
    </xdr:to>
    <xdr:sp>
      <xdr:nvSpPr>
        <xdr:cNvPr id="21" name="Rectangle 24"/>
        <xdr:cNvSpPr>
          <a:spLocks/>
        </xdr:cNvSpPr>
      </xdr:nvSpPr>
      <xdr:spPr>
        <a:xfrm>
          <a:off x="6334125" y="7581900"/>
          <a:ext cx="657225" cy="219075"/>
        </a:xfrm>
        <a:prstGeom prst="rect">
          <a:avLst/>
        </a:prstGeom>
        <a:noFill/>
        <a:ln w="381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34</xdr:row>
      <xdr:rowOff>104775</xdr:rowOff>
    </xdr:from>
    <xdr:to>
      <xdr:col>4</xdr:col>
      <xdr:colOff>2257425</xdr:colOff>
      <xdr:row>47</xdr:row>
      <xdr:rowOff>114300</xdr:rowOff>
    </xdr:to>
    <xdr:sp>
      <xdr:nvSpPr>
        <xdr:cNvPr id="22" name="AutoShape 25"/>
        <xdr:cNvSpPr>
          <a:spLocks/>
        </xdr:cNvSpPr>
      </xdr:nvSpPr>
      <xdr:spPr>
        <a:xfrm rot="16200000">
          <a:off x="2419350" y="7696200"/>
          <a:ext cx="3895725" cy="2486025"/>
        </a:xfrm>
        <a:prstGeom prst="curvedConnector2">
          <a:avLst>
            <a:gd name="adj1" fmla="val -147319"/>
            <a:gd name="adj2" fmla="val -288597"/>
            <a:gd name="adj3" fmla="val -147319"/>
          </a:avLst>
        </a:prstGeom>
        <a:noFill/>
        <a:ln w="38100" cmpd="sng">
          <a:solidFill>
            <a:srgbClr val="3366FF"/>
          </a:solidFill>
          <a:prstDash val="sysDash"/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47</xdr:row>
      <xdr:rowOff>104775</xdr:rowOff>
    </xdr:from>
    <xdr:to>
      <xdr:col>0</xdr:col>
      <xdr:colOff>714375</xdr:colOff>
      <xdr:row>49</xdr:row>
      <xdr:rowOff>104775</xdr:rowOff>
    </xdr:to>
    <xdr:sp>
      <xdr:nvSpPr>
        <xdr:cNvPr id="23" name="Oval 26"/>
        <xdr:cNvSpPr>
          <a:spLocks/>
        </xdr:cNvSpPr>
      </xdr:nvSpPr>
      <xdr:spPr>
        <a:xfrm>
          <a:off x="333375" y="10172700"/>
          <a:ext cx="381000" cy="381000"/>
        </a:xfrm>
        <a:prstGeom prst="ellipse">
          <a:avLst/>
        </a:prstGeom>
        <a:noFill/>
        <a:ln w="571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34</xdr:row>
      <xdr:rowOff>180975</xdr:rowOff>
    </xdr:from>
    <xdr:to>
      <xdr:col>3</xdr:col>
      <xdr:colOff>9525</xdr:colOff>
      <xdr:row>36</xdr:row>
      <xdr:rowOff>19050</xdr:rowOff>
    </xdr:to>
    <xdr:sp>
      <xdr:nvSpPr>
        <xdr:cNvPr id="24" name="Rectangle 27"/>
        <xdr:cNvSpPr>
          <a:spLocks/>
        </xdr:cNvSpPr>
      </xdr:nvSpPr>
      <xdr:spPr>
        <a:xfrm>
          <a:off x="2695575" y="7772400"/>
          <a:ext cx="809625" cy="219075"/>
        </a:xfrm>
        <a:prstGeom prst="rect">
          <a:avLst/>
        </a:prstGeom>
        <a:noFill/>
        <a:ln w="381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41</xdr:row>
      <xdr:rowOff>161925</xdr:rowOff>
    </xdr:from>
    <xdr:to>
      <xdr:col>0</xdr:col>
      <xdr:colOff>742950</xdr:colOff>
      <xdr:row>48</xdr:row>
      <xdr:rowOff>104775</xdr:rowOff>
    </xdr:to>
    <xdr:sp>
      <xdr:nvSpPr>
        <xdr:cNvPr id="25" name="AutoShape 28"/>
        <xdr:cNvSpPr>
          <a:spLocks/>
        </xdr:cNvSpPr>
      </xdr:nvSpPr>
      <xdr:spPr>
        <a:xfrm flipH="1" flipV="1">
          <a:off x="523875" y="9086850"/>
          <a:ext cx="219075" cy="1276350"/>
        </a:xfrm>
        <a:prstGeom prst="curvedConnector4">
          <a:avLst>
            <a:gd name="adj1" fmla="val -141305"/>
            <a:gd name="adj2" fmla="val 8208"/>
            <a:gd name="adj3" fmla="val 289129"/>
          </a:avLst>
        </a:prstGeom>
        <a:noFill/>
        <a:ln w="38100" cmpd="sng">
          <a:solidFill>
            <a:srgbClr val="969696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0</xdr:row>
      <xdr:rowOff>1009650</xdr:rowOff>
    </xdr:from>
    <xdr:to>
      <xdr:col>1</xdr:col>
      <xdr:colOff>419100</xdr:colOff>
      <xdr:row>1</xdr:row>
      <xdr:rowOff>9525</xdr:rowOff>
    </xdr:to>
    <xdr:sp>
      <xdr:nvSpPr>
        <xdr:cNvPr id="26" name="TextBox 31"/>
        <xdr:cNvSpPr txBox="1">
          <a:spLocks noChangeArrowheads="1"/>
        </xdr:cNvSpPr>
      </xdr:nvSpPr>
      <xdr:spPr>
        <a:xfrm>
          <a:off x="504825" y="1009650"/>
          <a:ext cx="2133600" cy="304800"/>
        </a:xfrm>
        <a:prstGeom prst="rect">
          <a:avLst/>
        </a:prstGeom>
        <a:noFill/>
        <a:ln w="571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Plongées successives</a:t>
          </a:r>
        </a:p>
      </xdr:txBody>
    </xdr:sp>
    <xdr:clientData/>
  </xdr:twoCellAnchor>
  <xdr:twoCellAnchor>
    <xdr:from>
      <xdr:col>0</xdr:col>
      <xdr:colOff>19050</xdr:colOff>
      <xdr:row>63</xdr:row>
      <xdr:rowOff>0</xdr:rowOff>
    </xdr:from>
    <xdr:to>
      <xdr:col>6</xdr:col>
      <xdr:colOff>561975</xdr:colOff>
      <xdr:row>63</xdr:row>
      <xdr:rowOff>0</xdr:rowOff>
    </xdr:to>
    <xdr:sp>
      <xdr:nvSpPr>
        <xdr:cNvPr id="27" name="Line 32"/>
        <xdr:cNvSpPr>
          <a:spLocks/>
        </xdr:cNvSpPr>
      </xdr:nvSpPr>
      <xdr:spPr>
        <a:xfrm>
          <a:off x="19050" y="13115925"/>
          <a:ext cx="7496175" cy="0"/>
        </a:xfrm>
        <a:prstGeom prst="line">
          <a:avLst/>
        </a:prstGeom>
        <a:noFill/>
        <a:ln w="571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39</xdr:row>
      <xdr:rowOff>0</xdr:rowOff>
    </xdr:from>
    <xdr:to>
      <xdr:col>0</xdr:col>
      <xdr:colOff>895350</xdr:colOff>
      <xdr:row>41</xdr:row>
      <xdr:rowOff>152400</xdr:rowOff>
    </xdr:to>
    <xdr:sp>
      <xdr:nvSpPr>
        <xdr:cNvPr id="28" name="TextBox 33"/>
        <xdr:cNvSpPr txBox="1">
          <a:spLocks noChangeArrowheads="1"/>
        </xdr:cNvSpPr>
      </xdr:nvSpPr>
      <xdr:spPr>
        <a:xfrm>
          <a:off x="152400" y="8543925"/>
          <a:ext cx="742950" cy="533400"/>
        </a:xfrm>
        <a:prstGeom prst="rect">
          <a:avLst/>
        </a:prstGeom>
        <a:solidFill>
          <a:srgbClr val="C0C0C0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21 min arrondi à 25 min</a:t>
          </a:r>
        </a:p>
      </xdr:txBody>
    </xdr:sp>
    <xdr:clientData/>
  </xdr:twoCellAnchor>
  <xdr:twoCellAnchor>
    <xdr:from>
      <xdr:col>1</xdr:col>
      <xdr:colOff>571500</xdr:colOff>
      <xdr:row>11</xdr:row>
      <xdr:rowOff>28575</xdr:rowOff>
    </xdr:from>
    <xdr:to>
      <xdr:col>2</xdr:col>
      <xdr:colOff>219075</xdr:colOff>
      <xdr:row>24</xdr:row>
      <xdr:rowOff>152400</xdr:rowOff>
    </xdr:to>
    <xdr:sp>
      <xdr:nvSpPr>
        <xdr:cNvPr id="29" name="AutoShape 34"/>
        <xdr:cNvSpPr>
          <a:spLocks/>
        </xdr:cNvSpPr>
      </xdr:nvSpPr>
      <xdr:spPr>
        <a:xfrm rot="16200000">
          <a:off x="2790825" y="3238500"/>
          <a:ext cx="323850" cy="2600325"/>
        </a:xfrm>
        <a:prstGeom prst="leftRightArrowCallout">
          <a:avLst>
            <a:gd name="adj1" fmla="val -2745"/>
            <a:gd name="adj2" fmla="val -46342"/>
            <a:gd name="adj3" fmla="val -5560"/>
          </a:avLst>
        </a:prstGeom>
        <a:solidFill>
          <a:srgbClr val="FFFFCC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35 m</a:t>
          </a:r>
        </a:p>
      </xdr:txBody>
    </xdr:sp>
    <xdr:clientData/>
  </xdr:twoCellAnchor>
  <xdr:twoCellAnchor>
    <xdr:from>
      <xdr:col>1</xdr:col>
      <xdr:colOff>628650</xdr:colOff>
      <xdr:row>6</xdr:row>
      <xdr:rowOff>28575</xdr:rowOff>
    </xdr:from>
    <xdr:to>
      <xdr:col>2</xdr:col>
      <xdr:colOff>209550</xdr:colOff>
      <xdr:row>6</xdr:row>
      <xdr:rowOff>171450</xdr:rowOff>
    </xdr:to>
    <xdr:sp>
      <xdr:nvSpPr>
        <xdr:cNvPr id="30" name="TextBox 35"/>
        <xdr:cNvSpPr txBox="1">
          <a:spLocks noChangeArrowheads="1"/>
        </xdr:cNvSpPr>
      </xdr:nvSpPr>
      <xdr:spPr>
        <a:xfrm>
          <a:off x="2847975" y="2286000"/>
          <a:ext cx="257175" cy="142875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30s</a:t>
          </a:r>
        </a:p>
      </xdr:txBody>
    </xdr:sp>
    <xdr:clientData/>
  </xdr:twoCellAnchor>
  <xdr:twoCellAnchor>
    <xdr:from>
      <xdr:col>0</xdr:col>
      <xdr:colOff>828675</xdr:colOff>
      <xdr:row>2</xdr:row>
      <xdr:rowOff>104775</xdr:rowOff>
    </xdr:from>
    <xdr:to>
      <xdr:col>0</xdr:col>
      <xdr:colOff>1438275</xdr:colOff>
      <xdr:row>4</xdr:row>
      <xdr:rowOff>180975</xdr:rowOff>
    </xdr:to>
    <xdr:sp>
      <xdr:nvSpPr>
        <xdr:cNvPr id="31" name="TextBox 36"/>
        <xdr:cNvSpPr txBox="1">
          <a:spLocks noChangeArrowheads="1"/>
        </xdr:cNvSpPr>
      </xdr:nvSpPr>
      <xdr:spPr>
        <a:xfrm>
          <a:off x="828675" y="1600200"/>
          <a:ext cx="609600" cy="457200"/>
        </a:xfrm>
        <a:prstGeom prst="rect">
          <a:avLst/>
        </a:prstGeom>
        <a:solidFill>
          <a:srgbClr val="CCFFCC">
            <a:alpha val="50000"/>
          </a:srgbClr>
        </a:solidFill>
        <a:ln w="31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heure d'immersion
9h</a:t>
          </a:r>
        </a:p>
      </xdr:txBody>
    </xdr:sp>
    <xdr:clientData/>
  </xdr:twoCellAnchor>
  <xdr:twoCellAnchor>
    <xdr:from>
      <xdr:col>0</xdr:col>
      <xdr:colOff>2200275</xdr:colOff>
      <xdr:row>72</xdr:row>
      <xdr:rowOff>180975</xdr:rowOff>
    </xdr:from>
    <xdr:to>
      <xdr:col>2</xdr:col>
      <xdr:colOff>19050</xdr:colOff>
      <xdr:row>74</xdr:row>
      <xdr:rowOff>19050</xdr:rowOff>
    </xdr:to>
    <xdr:sp>
      <xdr:nvSpPr>
        <xdr:cNvPr id="32" name="Rectangle 37"/>
        <xdr:cNvSpPr>
          <a:spLocks/>
        </xdr:cNvSpPr>
      </xdr:nvSpPr>
      <xdr:spPr>
        <a:xfrm>
          <a:off x="2200275" y="15011400"/>
          <a:ext cx="714375" cy="219075"/>
        </a:xfrm>
        <a:prstGeom prst="rect">
          <a:avLst/>
        </a:prstGeom>
        <a:noFill/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70</xdr:row>
      <xdr:rowOff>180975</xdr:rowOff>
    </xdr:from>
    <xdr:to>
      <xdr:col>3</xdr:col>
      <xdr:colOff>9525</xdr:colOff>
      <xdr:row>72</xdr:row>
      <xdr:rowOff>19050</xdr:rowOff>
    </xdr:to>
    <xdr:sp>
      <xdr:nvSpPr>
        <xdr:cNvPr id="33" name="Rectangle 38"/>
        <xdr:cNvSpPr>
          <a:spLocks/>
        </xdr:cNvSpPr>
      </xdr:nvSpPr>
      <xdr:spPr>
        <a:xfrm>
          <a:off x="2695575" y="14630400"/>
          <a:ext cx="809625" cy="219075"/>
        </a:xfrm>
        <a:prstGeom prst="rect">
          <a:avLst/>
        </a:prstGeom>
        <a:noFill/>
        <a:ln w="381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2228850</xdr:colOff>
      <xdr:row>72</xdr:row>
      <xdr:rowOff>180975</xdr:rowOff>
    </xdr:from>
    <xdr:to>
      <xdr:col>6</xdr:col>
      <xdr:colOff>47625</xdr:colOff>
      <xdr:row>74</xdr:row>
      <xdr:rowOff>19050</xdr:rowOff>
    </xdr:to>
    <xdr:sp>
      <xdr:nvSpPr>
        <xdr:cNvPr id="34" name="Rectangle 39"/>
        <xdr:cNvSpPr>
          <a:spLocks/>
        </xdr:cNvSpPr>
      </xdr:nvSpPr>
      <xdr:spPr>
        <a:xfrm>
          <a:off x="6286500" y="15011400"/>
          <a:ext cx="714375" cy="219075"/>
        </a:xfrm>
        <a:prstGeom prst="rect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2219325</xdr:colOff>
      <xdr:row>69</xdr:row>
      <xdr:rowOff>180975</xdr:rowOff>
    </xdr:from>
    <xdr:to>
      <xdr:col>6</xdr:col>
      <xdr:colOff>38100</xdr:colOff>
      <xdr:row>71</xdr:row>
      <xdr:rowOff>19050</xdr:rowOff>
    </xdr:to>
    <xdr:sp>
      <xdr:nvSpPr>
        <xdr:cNvPr id="35" name="Rectangle 40"/>
        <xdr:cNvSpPr>
          <a:spLocks/>
        </xdr:cNvSpPr>
      </xdr:nvSpPr>
      <xdr:spPr>
        <a:xfrm>
          <a:off x="6276975" y="14439900"/>
          <a:ext cx="714375" cy="219075"/>
        </a:xfrm>
        <a:prstGeom prst="rect">
          <a:avLst/>
        </a:prstGeom>
        <a:noFill/>
        <a:ln w="381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142875</xdr:rowOff>
    </xdr:from>
    <xdr:to>
      <xdr:col>0</xdr:col>
      <xdr:colOff>381000</xdr:colOff>
      <xdr:row>87</xdr:row>
      <xdr:rowOff>142875</xdr:rowOff>
    </xdr:to>
    <xdr:sp>
      <xdr:nvSpPr>
        <xdr:cNvPr id="36" name="Oval 41"/>
        <xdr:cNvSpPr>
          <a:spLocks/>
        </xdr:cNvSpPr>
      </xdr:nvSpPr>
      <xdr:spPr>
        <a:xfrm>
          <a:off x="0" y="17449800"/>
          <a:ext cx="381000" cy="381000"/>
        </a:xfrm>
        <a:prstGeom prst="ellipse">
          <a:avLst/>
        </a:prstGeom>
        <a:noFill/>
        <a:ln w="57150" cmpd="sng">
          <a:solidFill>
            <a:srgbClr val="09C36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74</xdr:row>
      <xdr:rowOff>57150</xdr:rowOff>
    </xdr:from>
    <xdr:to>
      <xdr:col>1</xdr:col>
      <xdr:colOff>352425</xdr:colOff>
      <xdr:row>85</xdr:row>
      <xdr:rowOff>171450</xdr:rowOff>
    </xdr:to>
    <xdr:sp>
      <xdr:nvSpPr>
        <xdr:cNvPr id="37" name="AutoShape 42"/>
        <xdr:cNvSpPr>
          <a:spLocks/>
        </xdr:cNvSpPr>
      </xdr:nvSpPr>
      <xdr:spPr>
        <a:xfrm rot="16200000">
          <a:off x="57150" y="15268575"/>
          <a:ext cx="2514600" cy="2209800"/>
        </a:xfrm>
        <a:prstGeom prst="curvedConnector3">
          <a:avLst>
            <a:gd name="adj1" fmla="val 861"/>
            <a:gd name="adj2" fmla="val -700759"/>
            <a:gd name="adj3" fmla="val -52587"/>
          </a:avLst>
        </a:prstGeom>
        <a:noFill/>
        <a:ln w="38100" cmpd="sng">
          <a:solidFill>
            <a:srgbClr val="FF6600"/>
          </a:solidFill>
          <a:prstDash val="sysDash"/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2209800</xdr:colOff>
      <xdr:row>73</xdr:row>
      <xdr:rowOff>9525</xdr:rowOff>
    </xdr:from>
    <xdr:to>
      <xdr:col>2</xdr:col>
      <xdr:colOff>28575</xdr:colOff>
      <xdr:row>74</xdr:row>
      <xdr:rowOff>38100</xdr:rowOff>
    </xdr:to>
    <xdr:sp>
      <xdr:nvSpPr>
        <xdr:cNvPr id="38" name="Rectangle 43"/>
        <xdr:cNvSpPr>
          <a:spLocks/>
        </xdr:cNvSpPr>
      </xdr:nvSpPr>
      <xdr:spPr>
        <a:xfrm>
          <a:off x="2209800" y="15030450"/>
          <a:ext cx="714375" cy="219075"/>
        </a:xfrm>
        <a:prstGeom prst="rect">
          <a:avLst/>
        </a:prstGeom>
        <a:noFill/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1476375</xdr:colOff>
      <xdr:row>74</xdr:row>
      <xdr:rowOff>38100</xdr:rowOff>
    </xdr:from>
    <xdr:to>
      <xdr:col>5</xdr:col>
      <xdr:colOff>342900</xdr:colOff>
      <xdr:row>88</xdr:row>
      <xdr:rowOff>47625</xdr:rowOff>
    </xdr:to>
    <xdr:sp>
      <xdr:nvSpPr>
        <xdr:cNvPr id="39" name="AutoShape 44"/>
        <xdr:cNvSpPr>
          <a:spLocks/>
        </xdr:cNvSpPr>
      </xdr:nvSpPr>
      <xdr:spPr>
        <a:xfrm rot="16200000">
          <a:off x="1476375" y="15249525"/>
          <a:ext cx="5191125" cy="2676525"/>
        </a:xfrm>
        <a:prstGeom prst="curvedConnector3">
          <a:avLst>
            <a:gd name="adj1" fmla="val 888"/>
            <a:gd name="adj2" fmla="val -373851"/>
            <a:gd name="adj3" fmla="val -105162"/>
          </a:avLst>
        </a:prstGeom>
        <a:noFill/>
        <a:ln w="38100" cmpd="sng">
          <a:solidFill>
            <a:srgbClr val="FF00FF"/>
          </a:solidFill>
          <a:prstDash val="sysDash"/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2247900</xdr:colOff>
      <xdr:row>72</xdr:row>
      <xdr:rowOff>180975</xdr:rowOff>
    </xdr:from>
    <xdr:to>
      <xdr:col>6</xdr:col>
      <xdr:colOff>66675</xdr:colOff>
      <xdr:row>74</xdr:row>
      <xdr:rowOff>19050</xdr:rowOff>
    </xdr:to>
    <xdr:sp>
      <xdr:nvSpPr>
        <xdr:cNvPr id="40" name="Rectangle 45"/>
        <xdr:cNvSpPr>
          <a:spLocks/>
        </xdr:cNvSpPr>
      </xdr:nvSpPr>
      <xdr:spPr>
        <a:xfrm>
          <a:off x="6305550" y="15011400"/>
          <a:ext cx="714375" cy="219075"/>
        </a:xfrm>
        <a:prstGeom prst="rect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2219325</xdr:colOff>
      <xdr:row>69</xdr:row>
      <xdr:rowOff>180975</xdr:rowOff>
    </xdr:from>
    <xdr:to>
      <xdr:col>6</xdr:col>
      <xdr:colOff>38100</xdr:colOff>
      <xdr:row>71</xdr:row>
      <xdr:rowOff>19050</xdr:rowOff>
    </xdr:to>
    <xdr:sp>
      <xdr:nvSpPr>
        <xdr:cNvPr id="41" name="Rectangle 46"/>
        <xdr:cNvSpPr>
          <a:spLocks/>
        </xdr:cNvSpPr>
      </xdr:nvSpPr>
      <xdr:spPr>
        <a:xfrm>
          <a:off x="6276975" y="14439900"/>
          <a:ext cx="714375" cy="219075"/>
        </a:xfrm>
        <a:prstGeom prst="rect">
          <a:avLst/>
        </a:prstGeom>
        <a:noFill/>
        <a:ln w="381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1876425</xdr:colOff>
      <xdr:row>70</xdr:row>
      <xdr:rowOff>104775</xdr:rowOff>
    </xdr:from>
    <xdr:to>
      <xdr:col>4</xdr:col>
      <xdr:colOff>2200275</xdr:colOff>
      <xdr:row>88</xdr:row>
      <xdr:rowOff>47625</xdr:rowOff>
    </xdr:to>
    <xdr:sp>
      <xdr:nvSpPr>
        <xdr:cNvPr id="42" name="AutoShape 47"/>
        <xdr:cNvSpPr>
          <a:spLocks/>
        </xdr:cNvSpPr>
      </xdr:nvSpPr>
      <xdr:spPr>
        <a:xfrm rot="16200000">
          <a:off x="1876425" y="14554200"/>
          <a:ext cx="4381500" cy="3371850"/>
        </a:xfrm>
        <a:prstGeom prst="curvedConnector2">
          <a:avLst>
            <a:gd name="adj1" fmla="val -105648"/>
            <a:gd name="adj2" fmla="val -433694"/>
            <a:gd name="adj3" fmla="val -105648"/>
          </a:avLst>
        </a:prstGeom>
        <a:noFill/>
        <a:ln w="38100" cmpd="sng">
          <a:solidFill>
            <a:srgbClr val="3366FF"/>
          </a:solidFill>
          <a:prstDash val="sysDash"/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75</xdr:row>
      <xdr:rowOff>95250</xdr:rowOff>
    </xdr:from>
    <xdr:to>
      <xdr:col>0</xdr:col>
      <xdr:colOff>790575</xdr:colOff>
      <xdr:row>89</xdr:row>
      <xdr:rowOff>38100</xdr:rowOff>
    </xdr:to>
    <xdr:sp>
      <xdr:nvSpPr>
        <xdr:cNvPr id="43" name="AutoShape 48"/>
        <xdr:cNvSpPr>
          <a:spLocks/>
        </xdr:cNvSpPr>
      </xdr:nvSpPr>
      <xdr:spPr>
        <a:xfrm flipH="1" flipV="1">
          <a:off x="266700" y="15497175"/>
          <a:ext cx="523875" cy="2609850"/>
        </a:xfrm>
        <a:prstGeom prst="curvedConnector5">
          <a:avLst>
            <a:gd name="adj1" fmla="val -88180"/>
            <a:gd name="adj2" fmla="val 731"/>
            <a:gd name="adj3" fmla="val 91819"/>
          </a:avLst>
        </a:prstGeom>
        <a:noFill/>
        <a:ln w="38100" cmpd="sng">
          <a:solidFill>
            <a:srgbClr val="969696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74</xdr:row>
      <xdr:rowOff>123825</xdr:rowOff>
    </xdr:from>
    <xdr:to>
      <xdr:col>0</xdr:col>
      <xdr:colOff>1123950</xdr:colOff>
      <xdr:row>76</xdr:row>
      <xdr:rowOff>66675</xdr:rowOff>
    </xdr:to>
    <xdr:sp>
      <xdr:nvSpPr>
        <xdr:cNvPr id="44" name="TextBox 49"/>
        <xdr:cNvSpPr txBox="1">
          <a:spLocks noChangeArrowheads="1"/>
        </xdr:cNvSpPr>
      </xdr:nvSpPr>
      <xdr:spPr>
        <a:xfrm>
          <a:off x="276225" y="15335250"/>
          <a:ext cx="847725" cy="323850"/>
        </a:xfrm>
        <a:prstGeom prst="rect">
          <a:avLst/>
        </a:prstGeom>
        <a:solidFill>
          <a:srgbClr val="C0C0C0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46 mn arrondi à 50 min</a:t>
          </a:r>
        </a:p>
      </xdr:txBody>
    </xdr:sp>
    <xdr:clientData/>
  </xdr:twoCellAnchor>
  <xdr:twoCellAnchor>
    <xdr:from>
      <xdr:col>0</xdr:col>
      <xdr:colOff>1133475</xdr:colOff>
      <xdr:row>71</xdr:row>
      <xdr:rowOff>104775</xdr:rowOff>
    </xdr:from>
    <xdr:to>
      <xdr:col>3</xdr:col>
      <xdr:colOff>28575</xdr:colOff>
      <xdr:row>75</xdr:row>
      <xdr:rowOff>95250</xdr:rowOff>
    </xdr:to>
    <xdr:sp>
      <xdr:nvSpPr>
        <xdr:cNvPr id="45" name="AutoShape 50"/>
        <xdr:cNvSpPr>
          <a:spLocks/>
        </xdr:cNvSpPr>
      </xdr:nvSpPr>
      <xdr:spPr>
        <a:xfrm flipH="1">
          <a:off x="1133475" y="14744700"/>
          <a:ext cx="2390775" cy="752475"/>
        </a:xfrm>
        <a:prstGeom prst="curvedConnector3">
          <a:avLst>
            <a:gd name="adj1" fmla="val -58763"/>
            <a:gd name="adj2" fmla="val -1861393"/>
            <a:gd name="adj3" fmla="val 97412"/>
          </a:avLst>
        </a:prstGeom>
        <a:noFill/>
        <a:ln w="38100" cmpd="sng">
          <a:solidFill>
            <a:srgbClr val="969696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85725</xdr:rowOff>
    </xdr:from>
    <xdr:to>
      <xdr:col>1</xdr:col>
      <xdr:colOff>190500</xdr:colOff>
      <xdr:row>89</xdr:row>
      <xdr:rowOff>152400</xdr:rowOff>
    </xdr:to>
    <xdr:sp>
      <xdr:nvSpPr>
        <xdr:cNvPr id="46" name="Rectangle 51"/>
        <xdr:cNvSpPr>
          <a:spLocks/>
        </xdr:cNvSpPr>
      </xdr:nvSpPr>
      <xdr:spPr>
        <a:xfrm>
          <a:off x="0" y="17964150"/>
          <a:ext cx="2409825" cy="257175"/>
        </a:xfrm>
        <a:prstGeom prst="rect">
          <a:avLst/>
        </a:prstGeom>
        <a:noFill/>
        <a:ln w="57150" cmpd="sng">
          <a:solidFill>
            <a:srgbClr val="99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1152525</xdr:colOff>
      <xdr:row>88</xdr:row>
      <xdr:rowOff>19050</xdr:rowOff>
    </xdr:from>
    <xdr:to>
      <xdr:col>0</xdr:col>
      <xdr:colOff>1533525</xdr:colOff>
      <xdr:row>90</xdr:row>
      <xdr:rowOff>19050</xdr:rowOff>
    </xdr:to>
    <xdr:sp>
      <xdr:nvSpPr>
        <xdr:cNvPr id="47" name="Oval 52"/>
        <xdr:cNvSpPr>
          <a:spLocks/>
        </xdr:cNvSpPr>
      </xdr:nvSpPr>
      <xdr:spPr>
        <a:xfrm>
          <a:off x="1152525" y="17897475"/>
          <a:ext cx="381000" cy="381000"/>
        </a:xfrm>
        <a:prstGeom prst="ellipse">
          <a:avLst/>
        </a:prstGeom>
        <a:noFill/>
        <a:ln w="571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1552575</xdr:colOff>
      <xdr:row>88</xdr:row>
      <xdr:rowOff>19050</xdr:rowOff>
    </xdr:from>
    <xdr:to>
      <xdr:col>0</xdr:col>
      <xdr:colOff>1933575</xdr:colOff>
      <xdr:row>90</xdr:row>
      <xdr:rowOff>19050</xdr:rowOff>
    </xdr:to>
    <xdr:sp>
      <xdr:nvSpPr>
        <xdr:cNvPr id="48" name="Oval 53"/>
        <xdr:cNvSpPr>
          <a:spLocks/>
        </xdr:cNvSpPr>
      </xdr:nvSpPr>
      <xdr:spPr>
        <a:xfrm>
          <a:off x="1552575" y="17897475"/>
          <a:ext cx="381000" cy="381000"/>
        </a:xfrm>
        <a:prstGeom prst="ellipse">
          <a:avLst/>
        </a:prstGeom>
        <a:noFill/>
        <a:ln w="571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88</xdr:row>
      <xdr:rowOff>38100</xdr:rowOff>
    </xdr:from>
    <xdr:to>
      <xdr:col>0</xdr:col>
      <xdr:colOff>762000</xdr:colOff>
      <xdr:row>90</xdr:row>
      <xdr:rowOff>38100</xdr:rowOff>
    </xdr:to>
    <xdr:sp>
      <xdr:nvSpPr>
        <xdr:cNvPr id="49" name="Oval 54"/>
        <xdr:cNvSpPr>
          <a:spLocks/>
        </xdr:cNvSpPr>
      </xdr:nvSpPr>
      <xdr:spPr>
        <a:xfrm>
          <a:off x="381000" y="17916525"/>
          <a:ext cx="381000" cy="381000"/>
        </a:xfrm>
        <a:prstGeom prst="ellipse">
          <a:avLst/>
        </a:prstGeom>
        <a:noFill/>
        <a:ln w="571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47</xdr:row>
      <xdr:rowOff>95250</xdr:rowOff>
    </xdr:from>
    <xdr:to>
      <xdr:col>1</xdr:col>
      <xdr:colOff>561975</xdr:colOff>
      <xdr:row>49</xdr:row>
      <xdr:rowOff>95250</xdr:rowOff>
    </xdr:to>
    <xdr:sp>
      <xdr:nvSpPr>
        <xdr:cNvPr id="50" name="Oval 55"/>
        <xdr:cNvSpPr>
          <a:spLocks/>
        </xdr:cNvSpPr>
      </xdr:nvSpPr>
      <xdr:spPr>
        <a:xfrm>
          <a:off x="2400300" y="10163175"/>
          <a:ext cx="381000" cy="381000"/>
        </a:xfrm>
        <a:prstGeom prst="ellips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49</xdr:row>
      <xdr:rowOff>123825</xdr:rowOff>
    </xdr:from>
    <xdr:to>
      <xdr:col>2</xdr:col>
      <xdr:colOff>428625</xdr:colOff>
      <xdr:row>59</xdr:row>
      <xdr:rowOff>76200</xdr:rowOff>
    </xdr:to>
    <xdr:sp>
      <xdr:nvSpPr>
        <xdr:cNvPr id="51" name="AutoShape 56"/>
        <xdr:cNvSpPr>
          <a:spLocks/>
        </xdr:cNvSpPr>
      </xdr:nvSpPr>
      <xdr:spPr>
        <a:xfrm rot="16200000" flipH="1">
          <a:off x="2590800" y="10572750"/>
          <a:ext cx="733425" cy="1857375"/>
        </a:xfrm>
        <a:prstGeom prst="curvedConnector3">
          <a:avLst>
            <a:gd name="adj1" fmla="val -254"/>
            <a:gd name="adj2" fmla="val 1239611"/>
            <a:gd name="adj3" fmla="val -189486"/>
          </a:avLst>
        </a:prstGeom>
        <a:noFill/>
        <a:ln w="38100" cmpd="sng">
          <a:solidFill>
            <a:srgbClr val="FF0000"/>
          </a:solidFill>
          <a:prstDash val="sysDash"/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59</xdr:row>
      <xdr:rowOff>104775</xdr:rowOff>
    </xdr:from>
    <xdr:to>
      <xdr:col>7</xdr:col>
      <xdr:colOff>0</xdr:colOff>
      <xdr:row>61</xdr:row>
      <xdr:rowOff>104775</xdr:rowOff>
    </xdr:to>
    <xdr:grpSp>
      <xdr:nvGrpSpPr>
        <xdr:cNvPr id="52" name="Group 57"/>
        <xdr:cNvGrpSpPr>
          <a:grpSpLocks/>
        </xdr:cNvGrpSpPr>
      </xdr:nvGrpSpPr>
      <xdr:grpSpPr>
        <a:xfrm>
          <a:off x="3114675" y="12458700"/>
          <a:ext cx="4514850" cy="381000"/>
          <a:chOff x="373" y="1936"/>
          <a:chExt cx="435" cy="40"/>
        </a:xfrm>
        <a:solidFill>
          <a:srgbClr val="FFFFFF"/>
        </a:solidFill>
      </xdr:grpSpPr>
      <xdr:sp>
        <xdr:nvSpPr>
          <xdr:cNvPr id="53" name="Rectangle 58"/>
          <xdr:cNvSpPr>
            <a:spLocks/>
          </xdr:cNvSpPr>
        </xdr:nvSpPr>
        <xdr:spPr>
          <a:xfrm>
            <a:off x="373" y="1946"/>
            <a:ext cx="435" cy="20"/>
          </a:xfrm>
          <a:prstGeom prst="rect">
            <a:avLst/>
          </a:prstGeom>
          <a:noFill/>
          <a:ln w="57150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Oval 59"/>
          <xdr:cNvSpPr>
            <a:spLocks/>
          </xdr:cNvSpPr>
        </xdr:nvSpPr>
        <xdr:spPr>
          <a:xfrm>
            <a:off x="373" y="1936"/>
            <a:ext cx="40" cy="40"/>
          </a:xfrm>
          <a:prstGeom prst="ellipse">
            <a:avLst/>
          </a:pr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247650</xdr:colOff>
      <xdr:row>5</xdr:row>
      <xdr:rowOff>133350</xdr:rowOff>
    </xdr:from>
    <xdr:to>
      <xdr:col>4</xdr:col>
      <xdr:colOff>9525</xdr:colOff>
      <xdr:row>22</xdr:row>
      <xdr:rowOff>152400</xdr:rowOff>
    </xdr:to>
    <xdr:sp>
      <xdr:nvSpPr>
        <xdr:cNvPr id="55" name="AutoShape 60"/>
        <xdr:cNvSpPr>
          <a:spLocks/>
        </xdr:cNvSpPr>
      </xdr:nvSpPr>
      <xdr:spPr>
        <a:xfrm rot="16200000">
          <a:off x="3743325" y="2200275"/>
          <a:ext cx="323850" cy="3257550"/>
        </a:xfrm>
        <a:prstGeom prst="leftRightArrowCallout">
          <a:avLst>
            <a:gd name="adj1" fmla="val -2745"/>
            <a:gd name="adj2" fmla="val -46342"/>
            <a:gd name="adj3" fmla="val -5560"/>
          </a:avLst>
        </a:prstGeom>
        <a:solidFill>
          <a:srgbClr val="FFFFCC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25 m</a:t>
          </a:r>
        </a:p>
      </xdr:txBody>
    </xdr:sp>
    <xdr:clientData/>
  </xdr:twoCellAnchor>
  <xdr:twoCellAnchor>
    <xdr:from>
      <xdr:col>5</xdr:col>
      <xdr:colOff>285750</xdr:colOff>
      <xdr:row>6</xdr:row>
      <xdr:rowOff>133350</xdr:rowOff>
    </xdr:from>
    <xdr:to>
      <xdr:col>6</xdr:col>
      <xdr:colOff>9525</xdr:colOff>
      <xdr:row>7</xdr:row>
      <xdr:rowOff>133350</xdr:rowOff>
    </xdr:to>
    <xdr:sp>
      <xdr:nvSpPr>
        <xdr:cNvPr id="56" name="TextBox 61"/>
        <xdr:cNvSpPr txBox="1">
          <a:spLocks noChangeArrowheads="1"/>
        </xdr:cNvSpPr>
      </xdr:nvSpPr>
      <xdr:spPr>
        <a:xfrm>
          <a:off x="6610350" y="2390775"/>
          <a:ext cx="352425" cy="190500"/>
        </a:xfrm>
        <a:prstGeom prst="rect">
          <a:avLst/>
        </a:prstGeom>
        <a:solidFill>
          <a:srgbClr val="CCFFCC">
            <a:alpha val="50000"/>
          </a:srgbClr>
        </a:solidFill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30s</a:t>
          </a:r>
        </a:p>
      </xdr:txBody>
    </xdr:sp>
    <xdr:clientData/>
  </xdr:twoCellAnchor>
  <xdr:twoCellAnchor>
    <xdr:from>
      <xdr:col>4</xdr:col>
      <xdr:colOff>1495425</xdr:colOff>
      <xdr:row>7</xdr:row>
      <xdr:rowOff>76200</xdr:rowOff>
    </xdr:from>
    <xdr:to>
      <xdr:col>5</xdr:col>
      <xdr:colOff>9525</xdr:colOff>
      <xdr:row>8</xdr:row>
      <xdr:rowOff>19050</xdr:rowOff>
    </xdr:to>
    <xdr:sp>
      <xdr:nvSpPr>
        <xdr:cNvPr id="57" name="TextBox 63"/>
        <xdr:cNvSpPr txBox="1">
          <a:spLocks noChangeArrowheads="1"/>
        </xdr:cNvSpPr>
      </xdr:nvSpPr>
      <xdr:spPr>
        <a:xfrm>
          <a:off x="5553075" y="2524125"/>
          <a:ext cx="781050" cy="133350"/>
        </a:xfrm>
        <a:prstGeom prst="rect">
          <a:avLst/>
        </a:prstGeom>
        <a:solidFill>
          <a:srgbClr val="CCFFCC"/>
        </a:solidFill>
        <a:ln w="31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palier 3m 21 min</a:t>
          </a:r>
        </a:p>
      </xdr:txBody>
    </xdr:sp>
    <xdr:clientData/>
  </xdr:twoCellAnchor>
  <xdr:twoCellAnchor>
    <xdr:from>
      <xdr:col>4</xdr:col>
      <xdr:colOff>28575</xdr:colOff>
      <xdr:row>23</xdr:row>
      <xdr:rowOff>76200</xdr:rowOff>
    </xdr:from>
    <xdr:to>
      <xdr:col>4</xdr:col>
      <xdr:colOff>752475</xdr:colOff>
      <xdr:row>24</xdr:row>
      <xdr:rowOff>66675</xdr:rowOff>
    </xdr:to>
    <xdr:sp>
      <xdr:nvSpPr>
        <xdr:cNvPr id="58" name="AutoShape 65"/>
        <xdr:cNvSpPr>
          <a:spLocks/>
        </xdr:cNvSpPr>
      </xdr:nvSpPr>
      <xdr:spPr>
        <a:xfrm>
          <a:off x="4086225" y="5572125"/>
          <a:ext cx="723900" cy="180975"/>
        </a:xfrm>
        <a:prstGeom prst="leftRightArrowCallout">
          <a:avLst>
            <a:gd name="adj1" fmla="val -39703"/>
            <a:gd name="adj2" fmla="val -8000"/>
          </a:avLst>
        </a:prstGeom>
        <a:solidFill>
          <a:srgbClr val="FFFFCC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35 min</a:t>
          </a:r>
        </a:p>
      </xdr:txBody>
    </xdr:sp>
    <xdr:clientData/>
  </xdr:twoCellAnchor>
  <xdr:twoCellAnchor>
    <xdr:from>
      <xdr:col>4</xdr:col>
      <xdr:colOff>485775</xdr:colOff>
      <xdr:row>12</xdr:row>
      <xdr:rowOff>95250</xdr:rowOff>
    </xdr:from>
    <xdr:to>
      <xdr:col>4</xdr:col>
      <xdr:colOff>1238250</xdr:colOff>
      <xdr:row>15</xdr:row>
      <xdr:rowOff>133350</xdr:rowOff>
    </xdr:to>
    <xdr:sp>
      <xdr:nvSpPr>
        <xdr:cNvPr id="59" name="TextBox 66"/>
        <xdr:cNvSpPr txBox="1">
          <a:spLocks noChangeArrowheads="1"/>
        </xdr:cNvSpPr>
      </xdr:nvSpPr>
      <xdr:spPr>
        <a:xfrm>
          <a:off x="4543425" y="3495675"/>
          <a:ext cx="752475" cy="609600"/>
        </a:xfrm>
        <a:prstGeom prst="rect">
          <a:avLst/>
        </a:prstGeom>
        <a:noFill/>
        <a:ln w="571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vitesse de remontée au palier 15m/min (17 maxi)
ou 1 m toutes les 4 secondes</a:t>
          </a:r>
        </a:p>
      </xdr:txBody>
    </xdr:sp>
    <xdr:clientData/>
  </xdr:twoCellAnchor>
  <xdr:twoCellAnchor>
    <xdr:from>
      <xdr:col>2</xdr:col>
      <xdr:colOff>352425</xdr:colOff>
      <xdr:row>3</xdr:row>
      <xdr:rowOff>47625</xdr:rowOff>
    </xdr:from>
    <xdr:to>
      <xdr:col>4</xdr:col>
      <xdr:colOff>0</xdr:colOff>
      <xdr:row>4</xdr:row>
      <xdr:rowOff>161925</xdr:rowOff>
    </xdr:to>
    <xdr:sp>
      <xdr:nvSpPr>
        <xdr:cNvPr id="60" name="AutoShape 67"/>
        <xdr:cNvSpPr>
          <a:spLocks/>
        </xdr:cNvSpPr>
      </xdr:nvSpPr>
      <xdr:spPr>
        <a:xfrm>
          <a:off x="3248025" y="1733550"/>
          <a:ext cx="809625" cy="304800"/>
        </a:xfrm>
        <a:prstGeom prst="leftRightArrowCallout">
          <a:avLst>
            <a:gd name="adj1" fmla="val -32351"/>
            <a:gd name="adj2" fmla="val -39703"/>
            <a:gd name="adj3" fmla="val -8000"/>
          </a:avLst>
        </a:prstGeom>
        <a:solidFill>
          <a:srgbClr val="FFFFCC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4h10 intervalle</a:t>
          </a:r>
        </a:p>
      </xdr:txBody>
    </xdr:sp>
    <xdr:clientData/>
  </xdr:twoCellAnchor>
  <xdr:twoCellAnchor>
    <xdr:from>
      <xdr:col>4</xdr:col>
      <xdr:colOff>66675</xdr:colOff>
      <xdr:row>2</xdr:row>
      <xdr:rowOff>104775</xdr:rowOff>
    </xdr:from>
    <xdr:to>
      <xdr:col>4</xdr:col>
      <xdr:colOff>752475</xdr:colOff>
      <xdr:row>4</xdr:row>
      <xdr:rowOff>180975</xdr:rowOff>
    </xdr:to>
    <xdr:sp>
      <xdr:nvSpPr>
        <xdr:cNvPr id="61" name="TextBox 68"/>
        <xdr:cNvSpPr txBox="1">
          <a:spLocks noChangeArrowheads="1"/>
        </xdr:cNvSpPr>
      </xdr:nvSpPr>
      <xdr:spPr>
        <a:xfrm>
          <a:off x="4124325" y="1600200"/>
          <a:ext cx="685800" cy="457200"/>
        </a:xfrm>
        <a:prstGeom prst="rect">
          <a:avLst/>
        </a:prstGeom>
        <a:solidFill>
          <a:srgbClr val="CCFFCC">
            <a:alpha val="50000"/>
          </a:srgbClr>
        </a:solidFill>
        <a:ln w="31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Heure de réimmersion
14h</a:t>
          </a:r>
        </a:p>
      </xdr:txBody>
    </xdr:sp>
    <xdr:clientData/>
  </xdr:twoCellAnchor>
  <xdr:twoCellAnchor>
    <xdr:from>
      <xdr:col>5</xdr:col>
      <xdr:colOff>171450</xdr:colOff>
      <xdr:row>2</xdr:row>
      <xdr:rowOff>76200</xdr:rowOff>
    </xdr:from>
    <xdr:to>
      <xdr:col>6</xdr:col>
      <xdr:colOff>266700</xdr:colOff>
      <xdr:row>4</xdr:row>
      <xdr:rowOff>152400</xdr:rowOff>
    </xdr:to>
    <xdr:sp>
      <xdr:nvSpPr>
        <xdr:cNvPr id="62" name="TextBox 69"/>
        <xdr:cNvSpPr txBox="1">
          <a:spLocks noChangeArrowheads="1"/>
        </xdr:cNvSpPr>
      </xdr:nvSpPr>
      <xdr:spPr>
        <a:xfrm>
          <a:off x="6496050" y="1571625"/>
          <a:ext cx="723900" cy="457200"/>
        </a:xfrm>
        <a:prstGeom prst="rect">
          <a:avLst/>
        </a:prstGeom>
        <a:solidFill>
          <a:srgbClr val="CCFFCC">
            <a:alpha val="50000"/>
          </a:srgbClr>
        </a:solidFill>
        <a:ln w="31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Heure de sortie arrondie
14h58 </a:t>
          </a:r>
        </a:p>
      </xdr:txBody>
    </xdr:sp>
    <xdr:clientData/>
  </xdr:twoCellAnchor>
  <xdr:twoCellAnchor>
    <xdr:from>
      <xdr:col>1</xdr:col>
      <xdr:colOff>276225</xdr:colOff>
      <xdr:row>2</xdr:row>
      <xdr:rowOff>123825</xdr:rowOff>
    </xdr:from>
    <xdr:to>
      <xdr:col>2</xdr:col>
      <xdr:colOff>323850</xdr:colOff>
      <xdr:row>5</xdr:row>
      <xdr:rowOff>9525</xdr:rowOff>
    </xdr:to>
    <xdr:sp>
      <xdr:nvSpPr>
        <xdr:cNvPr id="63" name="TextBox 70"/>
        <xdr:cNvSpPr txBox="1">
          <a:spLocks noChangeArrowheads="1"/>
        </xdr:cNvSpPr>
      </xdr:nvSpPr>
      <xdr:spPr>
        <a:xfrm>
          <a:off x="2495550" y="1619250"/>
          <a:ext cx="723900" cy="457200"/>
        </a:xfrm>
        <a:prstGeom prst="rect">
          <a:avLst/>
        </a:prstGeom>
        <a:solidFill>
          <a:srgbClr val="CCFFCC">
            <a:alpha val="50000"/>
          </a:srgbClr>
        </a:solidFill>
        <a:ln w="31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Heure de sortie arrondie 9h50</a:t>
          </a:r>
        </a:p>
      </xdr:txBody>
    </xdr:sp>
    <xdr:clientData/>
  </xdr:twoCellAnchor>
  <xdr:twoCellAnchor>
    <xdr:from>
      <xdr:col>4</xdr:col>
      <xdr:colOff>600075</xdr:colOff>
      <xdr:row>16</xdr:row>
      <xdr:rowOff>38100</xdr:rowOff>
    </xdr:from>
    <xdr:to>
      <xdr:col>4</xdr:col>
      <xdr:colOff>1190625</xdr:colOff>
      <xdr:row>17</xdr:row>
      <xdr:rowOff>19050</xdr:rowOff>
    </xdr:to>
    <xdr:sp>
      <xdr:nvSpPr>
        <xdr:cNvPr id="64" name="TextBox 71"/>
        <xdr:cNvSpPr txBox="1">
          <a:spLocks noChangeArrowheads="1"/>
        </xdr:cNvSpPr>
      </xdr:nvSpPr>
      <xdr:spPr>
        <a:xfrm>
          <a:off x="4657725" y="4200525"/>
          <a:ext cx="590550" cy="171450"/>
        </a:xfrm>
        <a:prstGeom prst="rect">
          <a:avLst/>
        </a:prstGeom>
        <a:solidFill>
          <a:srgbClr val="CCFFFF">
            <a:alpha val="50000"/>
          </a:srgbClr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 min 28 "</a:t>
          </a:r>
        </a:p>
      </xdr:txBody>
    </xdr:sp>
    <xdr:clientData/>
  </xdr:twoCellAnchor>
  <xdr:twoCellAnchor>
    <xdr:from>
      <xdr:col>0</xdr:col>
      <xdr:colOff>1600200</xdr:colOff>
      <xdr:row>14</xdr:row>
      <xdr:rowOff>123825</xdr:rowOff>
    </xdr:from>
    <xdr:to>
      <xdr:col>0</xdr:col>
      <xdr:colOff>2038350</xdr:colOff>
      <xdr:row>15</xdr:row>
      <xdr:rowOff>85725</xdr:rowOff>
    </xdr:to>
    <xdr:sp>
      <xdr:nvSpPr>
        <xdr:cNvPr id="65" name="TextBox 72"/>
        <xdr:cNvSpPr txBox="1">
          <a:spLocks noChangeArrowheads="1"/>
        </xdr:cNvSpPr>
      </xdr:nvSpPr>
      <xdr:spPr>
        <a:xfrm>
          <a:off x="1600200" y="3905250"/>
          <a:ext cx="438150" cy="152400"/>
        </a:xfrm>
        <a:prstGeom prst="rect">
          <a:avLst/>
        </a:prstGeom>
        <a:solidFill>
          <a:srgbClr val="CCFFFF">
            <a:alpha val="50000"/>
          </a:srgbClr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 ' 20 "</a:t>
          </a:r>
        </a:p>
      </xdr:txBody>
    </xdr:sp>
    <xdr:clientData/>
  </xdr:twoCellAnchor>
  <xdr:twoCellAnchor>
    <xdr:from>
      <xdr:col>1</xdr:col>
      <xdr:colOff>0</xdr:colOff>
      <xdr:row>7</xdr:row>
      <xdr:rowOff>123825</xdr:rowOff>
    </xdr:from>
    <xdr:to>
      <xdr:col>2</xdr:col>
      <xdr:colOff>104775</xdr:colOff>
      <xdr:row>8</xdr:row>
      <xdr:rowOff>66675</xdr:rowOff>
    </xdr:to>
    <xdr:sp>
      <xdr:nvSpPr>
        <xdr:cNvPr id="66" name="TextBox 73"/>
        <xdr:cNvSpPr txBox="1">
          <a:spLocks noChangeArrowheads="1"/>
        </xdr:cNvSpPr>
      </xdr:nvSpPr>
      <xdr:spPr>
        <a:xfrm>
          <a:off x="2219325" y="2571750"/>
          <a:ext cx="781050" cy="133350"/>
        </a:xfrm>
        <a:prstGeom prst="rect">
          <a:avLst/>
        </a:prstGeom>
        <a:solidFill>
          <a:srgbClr val="CCFFCC"/>
        </a:solidFill>
        <a:ln w="31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palier 3m 22 min</a:t>
          </a:r>
        </a:p>
      </xdr:txBody>
    </xdr:sp>
    <xdr:clientData/>
  </xdr:twoCellAnchor>
  <xdr:twoCellAnchor>
    <xdr:from>
      <xdr:col>4</xdr:col>
      <xdr:colOff>9525</xdr:colOff>
      <xdr:row>5</xdr:row>
      <xdr:rowOff>123825</xdr:rowOff>
    </xdr:from>
    <xdr:to>
      <xdr:col>4</xdr:col>
      <xdr:colOff>9525</xdr:colOff>
      <xdr:row>23</xdr:row>
      <xdr:rowOff>180975</xdr:rowOff>
    </xdr:to>
    <xdr:sp>
      <xdr:nvSpPr>
        <xdr:cNvPr id="67" name="AutoShape 74"/>
        <xdr:cNvSpPr>
          <a:spLocks/>
        </xdr:cNvSpPr>
      </xdr:nvSpPr>
      <xdr:spPr>
        <a:xfrm>
          <a:off x="4067175" y="2190750"/>
          <a:ext cx="0" cy="3486150"/>
        </a:xfrm>
        <a:prstGeom prst="line">
          <a:avLst/>
        </a:prstGeom>
        <a:noFill/>
        <a:ln w="28575" cmpd="sng">
          <a:solidFill>
            <a:srgbClr val="33996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22</xdr:row>
      <xdr:rowOff>114300</xdr:rowOff>
    </xdr:from>
    <xdr:to>
      <xdr:col>4</xdr:col>
      <xdr:colOff>742950</xdr:colOff>
      <xdr:row>24</xdr:row>
      <xdr:rowOff>152400</xdr:rowOff>
    </xdr:to>
    <xdr:sp>
      <xdr:nvSpPr>
        <xdr:cNvPr id="68" name="Line 75"/>
        <xdr:cNvSpPr>
          <a:spLocks/>
        </xdr:cNvSpPr>
      </xdr:nvSpPr>
      <xdr:spPr>
        <a:xfrm>
          <a:off x="4800600" y="5419725"/>
          <a:ext cx="0" cy="419100"/>
        </a:xfrm>
        <a:prstGeom prst="line">
          <a:avLst/>
        </a:prstGeom>
        <a:noFill/>
        <a:ln w="28575" cmpd="sng">
          <a:solidFill>
            <a:srgbClr val="33996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6</xdr:row>
      <xdr:rowOff>38100</xdr:rowOff>
    </xdr:from>
    <xdr:to>
      <xdr:col>0</xdr:col>
      <xdr:colOff>552450</xdr:colOff>
      <xdr:row>24</xdr:row>
      <xdr:rowOff>95250</xdr:rowOff>
    </xdr:to>
    <xdr:sp>
      <xdr:nvSpPr>
        <xdr:cNvPr id="69" name="AutoShape 76"/>
        <xdr:cNvSpPr>
          <a:spLocks/>
        </xdr:cNvSpPr>
      </xdr:nvSpPr>
      <xdr:spPr>
        <a:xfrm>
          <a:off x="552450" y="2295525"/>
          <a:ext cx="0" cy="3486150"/>
        </a:xfrm>
        <a:prstGeom prst="line">
          <a:avLst/>
        </a:prstGeom>
        <a:noFill/>
        <a:ln w="28575" cmpd="sng">
          <a:solidFill>
            <a:srgbClr val="33996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1905000</xdr:colOff>
      <xdr:row>22</xdr:row>
      <xdr:rowOff>114300</xdr:rowOff>
    </xdr:from>
    <xdr:to>
      <xdr:col>0</xdr:col>
      <xdr:colOff>1905000</xdr:colOff>
      <xdr:row>24</xdr:row>
      <xdr:rowOff>152400</xdr:rowOff>
    </xdr:to>
    <xdr:sp>
      <xdr:nvSpPr>
        <xdr:cNvPr id="70" name="Line 77"/>
        <xdr:cNvSpPr>
          <a:spLocks/>
        </xdr:cNvSpPr>
      </xdr:nvSpPr>
      <xdr:spPr>
        <a:xfrm>
          <a:off x="1905000" y="5419725"/>
          <a:ext cx="0" cy="419100"/>
        </a:xfrm>
        <a:prstGeom prst="line">
          <a:avLst/>
        </a:prstGeom>
        <a:noFill/>
        <a:ln w="28575" cmpd="sng">
          <a:solidFill>
            <a:srgbClr val="33996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1371600</xdr:colOff>
      <xdr:row>47</xdr:row>
      <xdr:rowOff>95250</xdr:rowOff>
    </xdr:from>
    <xdr:to>
      <xdr:col>0</xdr:col>
      <xdr:colOff>1752600</xdr:colOff>
      <xdr:row>49</xdr:row>
      <xdr:rowOff>95250</xdr:rowOff>
    </xdr:to>
    <xdr:sp>
      <xdr:nvSpPr>
        <xdr:cNvPr id="71" name="Oval 78"/>
        <xdr:cNvSpPr>
          <a:spLocks/>
        </xdr:cNvSpPr>
      </xdr:nvSpPr>
      <xdr:spPr>
        <a:xfrm>
          <a:off x="1371600" y="10163175"/>
          <a:ext cx="381000" cy="381000"/>
        </a:xfrm>
        <a:prstGeom prst="ellipse">
          <a:avLst/>
        </a:prstGeom>
        <a:noFill/>
        <a:ln w="571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1562100</xdr:colOff>
      <xdr:row>39</xdr:row>
      <xdr:rowOff>104775</xdr:rowOff>
    </xdr:from>
    <xdr:to>
      <xdr:col>6</xdr:col>
      <xdr:colOff>66675</xdr:colOff>
      <xdr:row>49</xdr:row>
      <xdr:rowOff>123825</xdr:rowOff>
    </xdr:to>
    <xdr:sp>
      <xdr:nvSpPr>
        <xdr:cNvPr id="72" name="AutoShape 79"/>
        <xdr:cNvSpPr>
          <a:spLocks/>
        </xdr:cNvSpPr>
      </xdr:nvSpPr>
      <xdr:spPr>
        <a:xfrm rot="5400000" flipH="1" flipV="1">
          <a:off x="1562100" y="8648700"/>
          <a:ext cx="5457825" cy="1924050"/>
        </a:xfrm>
        <a:prstGeom prst="curvedConnector4">
          <a:avLst>
            <a:gd name="adj1" fmla="val -79703"/>
            <a:gd name="adj2" fmla="val 49462"/>
            <a:gd name="adj3" fmla="val 31189"/>
          </a:avLst>
        </a:prstGeom>
        <a:noFill/>
        <a:ln w="38100" cmpd="sng">
          <a:solidFill>
            <a:srgbClr val="FF00FF"/>
          </a:solidFill>
          <a:prstDash val="sysDash"/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2228850</xdr:colOff>
      <xdr:row>38</xdr:row>
      <xdr:rowOff>180975</xdr:rowOff>
    </xdr:from>
    <xdr:to>
      <xdr:col>6</xdr:col>
      <xdr:colOff>47625</xdr:colOff>
      <xdr:row>40</xdr:row>
      <xdr:rowOff>19050</xdr:rowOff>
    </xdr:to>
    <xdr:sp>
      <xdr:nvSpPr>
        <xdr:cNvPr id="73" name="Rectangle 80"/>
        <xdr:cNvSpPr>
          <a:spLocks/>
        </xdr:cNvSpPr>
      </xdr:nvSpPr>
      <xdr:spPr>
        <a:xfrm>
          <a:off x="6286500" y="8534400"/>
          <a:ext cx="714375" cy="219075"/>
        </a:xfrm>
        <a:prstGeom prst="rect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35</xdr:row>
      <xdr:rowOff>104775</xdr:rowOff>
    </xdr:from>
    <xdr:to>
      <xdr:col>1</xdr:col>
      <xdr:colOff>457200</xdr:colOff>
      <xdr:row>38</xdr:row>
      <xdr:rowOff>180975</xdr:rowOff>
    </xdr:to>
    <xdr:sp>
      <xdr:nvSpPr>
        <xdr:cNvPr id="74" name="AutoShape 81"/>
        <xdr:cNvSpPr>
          <a:spLocks/>
        </xdr:cNvSpPr>
      </xdr:nvSpPr>
      <xdr:spPr>
        <a:xfrm rot="10800000" flipV="1">
          <a:off x="523875" y="7886700"/>
          <a:ext cx="2152650" cy="647700"/>
        </a:xfrm>
        <a:prstGeom prst="curvedConnector2">
          <a:avLst>
            <a:gd name="adj1" fmla="val -174337"/>
            <a:gd name="adj2" fmla="val 995587"/>
            <a:gd name="adj3" fmla="val -174337"/>
          </a:avLst>
        </a:prstGeom>
        <a:noFill/>
        <a:ln w="38100" cmpd="sng">
          <a:solidFill>
            <a:srgbClr val="969696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42</xdr:row>
      <xdr:rowOff>171450</xdr:rowOff>
    </xdr:from>
    <xdr:to>
      <xdr:col>1</xdr:col>
      <xdr:colOff>504825</xdr:colOff>
      <xdr:row>44</xdr:row>
      <xdr:rowOff>0</xdr:rowOff>
    </xdr:to>
    <xdr:pic>
      <xdr:nvPicPr>
        <xdr:cNvPr id="75" name="Picture 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9286875"/>
          <a:ext cx="2676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428625</xdr:colOff>
      <xdr:row>59</xdr:row>
      <xdr:rowOff>95250</xdr:rowOff>
    </xdr:from>
    <xdr:to>
      <xdr:col>6</xdr:col>
      <xdr:colOff>180975</xdr:colOff>
      <xdr:row>61</xdr:row>
      <xdr:rowOff>95250</xdr:rowOff>
    </xdr:to>
    <xdr:sp>
      <xdr:nvSpPr>
        <xdr:cNvPr id="76" name="Oval 83"/>
        <xdr:cNvSpPr>
          <a:spLocks/>
        </xdr:cNvSpPr>
      </xdr:nvSpPr>
      <xdr:spPr>
        <a:xfrm>
          <a:off x="6753225" y="12449175"/>
          <a:ext cx="381000" cy="381000"/>
        </a:xfrm>
        <a:prstGeom prst="ellipse">
          <a:avLst/>
        </a:prstGeom>
        <a:noFill/>
        <a:ln w="57150" cmpd="sng">
          <a:solidFill>
            <a:srgbClr val="09C36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1762125</xdr:colOff>
      <xdr:row>12</xdr:row>
      <xdr:rowOff>28575</xdr:rowOff>
    </xdr:from>
    <xdr:to>
      <xdr:col>0</xdr:col>
      <xdr:colOff>2038350</xdr:colOff>
      <xdr:row>14</xdr:row>
      <xdr:rowOff>104775</xdr:rowOff>
    </xdr:to>
    <xdr:sp>
      <xdr:nvSpPr>
        <xdr:cNvPr id="77" name="AutoShape 84"/>
        <xdr:cNvSpPr>
          <a:spLocks/>
        </xdr:cNvSpPr>
      </xdr:nvSpPr>
      <xdr:spPr>
        <a:xfrm rot="16349373">
          <a:off x="1762125" y="3429000"/>
          <a:ext cx="276225" cy="457200"/>
        </a:xfrm>
        <a:prstGeom prst="stripedRightArrow">
          <a:avLst/>
        </a:prstGeom>
        <a:solidFill>
          <a:srgbClr val="CCFFFF">
            <a:alpha val="50000"/>
          </a:srgbClr>
        </a:solidFill>
        <a:ln w="127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1533525</xdr:colOff>
      <xdr:row>11</xdr:row>
      <xdr:rowOff>9525</xdr:rowOff>
    </xdr:from>
    <xdr:to>
      <xdr:col>2</xdr:col>
      <xdr:colOff>180975</xdr:colOff>
      <xdr:row>11</xdr:row>
      <xdr:rowOff>9525</xdr:rowOff>
    </xdr:to>
    <xdr:sp>
      <xdr:nvSpPr>
        <xdr:cNvPr id="78" name="Line 85"/>
        <xdr:cNvSpPr>
          <a:spLocks/>
        </xdr:cNvSpPr>
      </xdr:nvSpPr>
      <xdr:spPr>
        <a:xfrm flipH="1">
          <a:off x="1533525" y="3219450"/>
          <a:ext cx="1543050" cy="0"/>
        </a:xfrm>
        <a:prstGeom prst="line">
          <a:avLst/>
        </a:prstGeom>
        <a:noFill/>
        <a:ln w="28575" cmpd="sng">
          <a:solidFill>
            <a:srgbClr val="33996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1733550</xdr:colOff>
      <xdr:row>10</xdr:row>
      <xdr:rowOff>28575</xdr:rowOff>
    </xdr:from>
    <xdr:to>
      <xdr:col>1</xdr:col>
      <xdr:colOff>295275</xdr:colOff>
      <xdr:row>10</xdr:row>
      <xdr:rowOff>161925</xdr:rowOff>
    </xdr:to>
    <xdr:sp>
      <xdr:nvSpPr>
        <xdr:cNvPr id="79" name="TextBox 86"/>
        <xdr:cNvSpPr txBox="1">
          <a:spLocks noChangeArrowheads="1"/>
        </xdr:cNvSpPr>
      </xdr:nvSpPr>
      <xdr:spPr>
        <a:xfrm>
          <a:off x="1733550" y="3048000"/>
          <a:ext cx="781050" cy="133350"/>
        </a:xfrm>
        <a:prstGeom prst="rect">
          <a:avLst/>
        </a:prstGeom>
        <a:solidFill>
          <a:srgbClr val="CCFFCC"/>
        </a:solidFill>
        <a:ln w="31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palier 6m 3 min</a:t>
          </a:r>
        </a:p>
      </xdr:txBody>
    </xdr:sp>
    <xdr:clientData/>
  </xdr:twoCellAnchor>
  <xdr:twoCellAnchor>
    <xdr:from>
      <xdr:col>0</xdr:col>
      <xdr:colOff>2028825</xdr:colOff>
      <xdr:row>8</xdr:row>
      <xdr:rowOff>95250</xdr:rowOff>
    </xdr:from>
    <xdr:to>
      <xdr:col>1</xdr:col>
      <xdr:colOff>361950</xdr:colOff>
      <xdr:row>8</xdr:row>
      <xdr:rowOff>95250</xdr:rowOff>
    </xdr:to>
    <xdr:sp>
      <xdr:nvSpPr>
        <xdr:cNvPr id="80" name="Line 87"/>
        <xdr:cNvSpPr>
          <a:spLocks/>
        </xdr:cNvSpPr>
      </xdr:nvSpPr>
      <xdr:spPr>
        <a:xfrm flipH="1">
          <a:off x="2028825" y="2733675"/>
          <a:ext cx="552450" cy="0"/>
        </a:xfrm>
        <a:prstGeom prst="line">
          <a:avLst/>
        </a:prstGeom>
        <a:noFill/>
        <a:ln w="28575" cmpd="sng">
          <a:solidFill>
            <a:srgbClr val="33996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9</xdr:row>
      <xdr:rowOff>76200</xdr:rowOff>
    </xdr:from>
    <xdr:to>
      <xdr:col>1</xdr:col>
      <xdr:colOff>657225</xdr:colOff>
      <xdr:row>10</xdr:row>
      <xdr:rowOff>28575</xdr:rowOff>
    </xdr:to>
    <xdr:sp>
      <xdr:nvSpPr>
        <xdr:cNvPr id="81" name="TextBox 88"/>
        <xdr:cNvSpPr txBox="1">
          <a:spLocks noChangeArrowheads="1"/>
        </xdr:cNvSpPr>
      </xdr:nvSpPr>
      <xdr:spPr>
        <a:xfrm>
          <a:off x="2619375" y="2905125"/>
          <a:ext cx="257175" cy="142875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30s</a:t>
          </a:r>
        </a:p>
      </xdr:txBody>
    </xdr:sp>
    <xdr:clientData/>
  </xdr:twoCellAnchor>
  <xdr:twoCellAnchor>
    <xdr:from>
      <xdr:col>0</xdr:col>
      <xdr:colOff>571500</xdr:colOff>
      <xdr:row>5</xdr:row>
      <xdr:rowOff>0</xdr:rowOff>
    </xdr:from>
    <xdr:to>
      <xdr:col>5</xdr:col>
      <xdr:colOff>466725</xdr:colOff>
      <xdr:row>24</xdr:row>
      <xdr:rowOff>161925</xdr:rowOff>
    </xdr:to>
    <xdr:sp>
      <xdr:nvSpPr>
        <xdr:cNvPr id="82" name="Polygon 89"/>
        <xdr:cNvSpPr>
          <a:spLocks/>
        </xdr:cNvSpPr>
      </xdr:nvSpPr>
      <xdr:spPr>
        <a:xfrm>
          <a:off x="571500" y="2066925"/>
          <a:ext cx="6219825" cy="3781425"/>
        </a:xfrm>
        <a:custGeom>
          <a:pathLst>
            <a:path h="397" w="643">
              <a:moveTo>
                <a:pt x="0" y="15"/>
              </a:moveTo>
              <a:lnTo>
                <a:pt x="32" y="397"/>
              </a:lnTo>
              <a:lnTo>
                <a:pt x="142" y="397"/>
              </a:lnTo>
              <a:lnTo>
                <a:pt x="163" y="121"/>
              </a:lnTo>
              <a:lnTo>
                <a:pt x="208" y="120"/>
              </a:lnTo>
              <a:lnTo>
                <a:pt x="218" y="69"/>
              </a:lnTo>
              <a:lnTo>
                <a:pt x="258" y="69"/>
              </a:lnTo>
              <a:lnTo>
                <a:pt x="275" y="13"/>
              </a:lnTo>
              <a:lnTo>
                <a:pt x="358" y="12"/>
              </a:lnTo>
              <a:lnTo>
                <a:pt x="379" y="357"/>
              </a:lnTo>
              <a:lnTo>
                <a:pt x="434" y="356"/>
              </a:lnTo>
              <a:lnTo>
                <a:pt x="519" y="65"/>
              </a:lnTo>
              <a:lnTo>
                <a:pt x="598" y="65"/>
              </a:lnTo>
              <a:lnTo>
                <a:pt x="643" y="0"/>
              </a:lnTo>
            </a:path>
          </a:pathLst>
        </a:custGeom>
        <a:noFill/>
        <a:ln w="381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1247775</xdr:colOff>
      <xdr:row>8</xdr:row>
      <xdr:rowOff>85725</xdr:rowOff>
    </xdr:from>
    <xdr:to>
      <xdr:col>4</xdr:col>
      <xdr:colOff>1609725</xdr:colOff>
      <xdr:row>22</xdr:row>
      <xdr:rowOff>171450</xdr:rowOff>
    </xdr:to>
    <xdr:sp>
      <xdr:nvSpPr>
        <xdr:cNvPr id="83" name="AutoShape 90"/>
        <xdr:cNvSpPr>
          <a:spLocks/>
        </xdr:cNvSpPr>
      </xdr:nvSpPr>
      <xdr:spPr>
        <a:xfrm rot="16200000">
          <a:off x="5305425" y="2724150"/>
          <a:ext cx="361950" cy="2752725"/>
        </a:xfrm>
        <a:prstGeom prst="leftRightArrowCallout">
          <a:avLst>
            <a:gd name="adj1" fmla="val -4481"/>
            <a:gd name="adj2" fmla="val -23532"/>
            <a:gd name="adj3" fmla="val -44393"/>
            <a:gd name="adj4" fmla="val -5884"/>
          </a:avLst>
        </a:prstGeom>
        <a:solidFill>
          <a:srgbClr val="FFFFCC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22 m</a:t>
          </a:r>
        </a:p>
      </xdr:txBody>
    </xdr:sp>
    <xdr:clientData/>
  </xdr:twoCellAnchor>
  <xdr:twoCellAnchor>
    <xdr:from>
      <xdr:col>4</xdr:col>
      <xdr:colOff>390525</xdr:colOff>
      <xdr:row>17</xdr:row>
      <xdr:rowOff>152400</xdr:rowOff>
    </xdr:from>
    <xdr:to>
      <xdr:col>4</xdr:col>
      <xdr:colOff>1171575</xdr:colOff>
      <xdr:row>20</xdr:row>
      <xdr:rowOff>38100</xdr:rowOff>
    </xdr:to>
    <xdr:pic>
      <xdr:nvPicPr>
        <xdr:cNvPr id="84" name="Picture 9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48175" y="4505325"/>
          <a:ext cx="781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23</xdr:row>
      <xdr:rowOff>28575</xdr:rowOff>
    </xdr:from>
    <xdr:to>
      <xdr:col>0</xdr:col>
      <xdr:colOff>1895475</xdr:colOff>
      <xdr:row>24</xdr:row>
      <xdr:rowOff>38100</xdr:rowOff>
    </xdr:to>
    <xdr:sp>
      <xdr:nvSpPr>
        <xdr:cNvPr id="85" name="AutoShape 92"/>
        <xdr:cNvSpPr>
          <a:spLocks/>
        </xdr:cNvSpPr>
      </xdr:nvSpPr>
      <xdr:spPr>
        <a:xfrm>
          <a:off x="581025" y="5524500"/>
          <a:ext cx="1314450" cy="200025"/>
        </a:xfrm>
        <a:prstGeom prst="leftRightArrowCallout">
          <a:avLst>
            <a:gd name="adj1" fmla="val -23125"/>
            <a:gd name="adj2" fmla="val -45236"/>
            <a:gd name="adj3" fmla="val -35509"/>
            <a:gd name="adj4" fmla="val -11902"/>
          </a:avLst>
        </a:prstGeom>
        <a:solidFill>
          <a:srgbClr val="FFFFCC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21 min</a:t>
          </a:r>
        </a:p>
      </xdr:txBody>
    </xdr:sp>
    <xdr:clientData/>
  </xdr:twoCellAnchor>
  <xdr:twoCellAnchor>
    <xdr:from>
      <xdr:col>0</xdr:col>
      <xdr:colOff>142875</xdr:colOff>
      <xdr:row>69</xdr:row>
      <xdr:rowOff>0</xdr:rowOff>
    </xdr:from>
    <xdr:to>
      <xdr:col>4</xdr:col>
      <xdr:colOff>66675</xdr:colOff>
      <xdr:row>70</xdr:row>
      <xdr:rowOff>0</xdr:rowOff>
    </xdr:to>
    <xdr:sp>
      <xdr:nvSpPr>
        <xdr:cNvPr id="86" name="Rectangle 93"/>
        <xdr:cNvSpPr>
          <a:spLocks/>
        </xdr:cNvSpPr>
      </xdr:nvSpPr>
      <xdr:spPr>
        <a:xfrm>
          <a:off x="142875" y="14258925"/>
          <a:ext cx="3981450" cy="190500"/>
        </a:xfrm>
        <a:prstGeom prst="rect">
          <a:avLst/>
        </a:prstGeom>
        <a:solidFill>
          <a:srgbClr val="FFFFFF">
            <a:alpha val="50000"/>
          </a:srgbClr>
        </a:solidFill>
        <a:ln w="571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542925</xdr:colOff>
      <xdr:row>83</xdr:row>
      <xdr:rowOff>19050</xdr:rowOff>
    </xdr:from>
    <xdr:to>
      <xdr:col>7</xdr:col>
      <xdr:colOff>9525</xdr:colOff>
      <xdr:row>96</xdr:row>
      <xdr:rowOff>0</xdr:rowOff>
    </xdr:to>
    <xdr:pic>
      <xdr:nvPicPr>
        <xdr:cNvPr id="87" name="Picture 9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62250" y="16944975"/>
          <a:ext cx="4876800" cy="2457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657225</xdr:colOff>
      <xdr:row>97</xdr:row>
      <xdr:rowOff>104775</xdr:rowOff>
    </xdr:from>
    <xdr:to>
      <xdr:col>6</xdr:col>
      <xdr:colOff>523875</xdr:colOff>
      <xdr:row>109</xdr:row>
      <xdr:rowOff>66675</xdr:rowOff>
    </xdr:to>
    <xdr:pic>
      <xdr:nvPicPr>
        <xdr:cNvPr id="88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19697700"/>
          <a:ext cx="46005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106</xdr:row>
      <xdr:rowOff>38100</xdr:rowOff>
    </xdr:from>
    <xdr:to>
      <xdr:col>6</xdr:col>
      <xdr:colOff>619125</xdr:colOff>
      <xdr:row>108</xdr:row>
      <xdr:rowOff>38100</xdr:rowOff>
    </xdr:to>
    <xdr:grpSp>
      <xdr:nvGrpSpPr>
        <xdr:cNvPr id="89" name="Group 96"/>
        <xdr:cNvGrpSpPr>
          <a:grpSpLocks/>
        </xdr:cNvGrpSpPr>
      </xdr:nvGrpSpPr>
      <xdr:grpSpPr>
        <a:xfrm>
          <a:off x="3057525" y="21345525"/>
          <a:ext cx="4514850" cy="381000"/>
          <a:chOff x="373" y="1936"/>
          <a:chExt cx="435" cy="40"/>
        </a:xfrm>
        <a:solidFill>
          <a:srgbClr val="FFFFFF"/>
        </a:solidFill>
      </xdr:grpSpPr>
      <xdr:sp>
        <xdr:nvSpPr>
          <xdr:cNvPr id="90" name="Rectangle 97"/>
          <xdr:cNvSpPr>
            <a:spLocks/>
          </xdr:cNvSpPr>
        </xdr:nvSpPr>
        <xdr:spPr>
          <a:xfrm>
            <a:off x="373" y="1946"/>
            <a:ext cx="435" cy="20"/>
          </a:xfrm>
          <a:prstGeom prst="rect">
            <a:avLst/>
          </a:prstGeom>
          <a:noFill/>
          <a:ln w="57150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Oval 98"/>
          <xdr:cNvSpPr>
            <a:spLocks/>
          </xdr:cNvSpPr>
        </xdr:nvSpPr>
        <xdr:spPr>
          <a:xfrm>
            <a:off x="373" y="1936"/>
            <a:ext cx="40" cy="40"/>
          </a:xfrm>
          <a:prstGeom prst="ellipse">
            <a:avLst/>
          </a:pr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371475</xdr:colOff>
      <xdr:row>106</xdr:row>
      <xdr:rowOff>28575</xdr:rowOff>
    </xdr:from>
    <xdr:to>
      <xdr:col>6</xdr:col>
      <xdr:colOff>123825</xdr:colOff>
      <xdr:row>108</xdr:row>
      <xdr:rowOff>28575</xdr:rowOff>
    </xdr:to>
    <xdr:sp>
      <xdr:nvSpPr>
        <xdr:cNvPr id="92" name="Oval 99"/>
        <xdr:cNvSpPr>
          <a:spLocks/>
        </xdr:cNvSpPr>
      </xdr:nvSpPr>
      <xdr:spPr>
        <a:xfrm>
          <a:off x="6696075" y="21336000"/>
          <a:ext cx="381000" cy="381000"/>
        </a:xfrm>
        <a:prstGeom prst="ellipse">
          <a:avLst/>
        </a:prstGeom>
        <a:noFill/>
        <a:ln w="57150" cmpd="sng">
          <a:solidFill>
            <a:srgbClr val="09C36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1676400</xdr:colOff>
      <xdr:row>89</xdr:row>
      <xdr:rowOff>123825</xdr:rowOff>
    </xdr:from>
    <xdr:to>
      <xdr:col>5</xdr:col>
      <xdr:colOff>0</xdr:colOff>
      <xdr:row>92</xdr:row>
      <xdr:rowOff>142875</xdr:rowOff>
    </xdr:to>
    <xdr:sp>
      <xdr:nvSpPr>
        <xdr:cNvPr id="93" name="Oval 100"/>
        <xdr:cNvSpPr>
          <a:spLocks/>
        </xdr:cNvSpPr>
      </xdr:nvSpPr>
      <xdr:spPr>
        <a:xfrm>
          <a:off x="5734050" y="18192750"/>
          <a:ext cx="590550" cy="590550"/>
        </a:xfrm>
        <a:prstGeom prst="ellipse">
          <a:avLst/>
        </a:prstGeom>
        <a:noFill/>
        <a:ln w="571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2181225</xdr:colOff>
      <xdr:row>92</xdr:row>
      <xdr:rowOff>85725</xdr:rowOff>
    </xdr:from>
    <xdr:to>
      <xdr:col>5</xdr:col>
      <xdr:colOff>561975</xdr:colOff>
      <xdr:row>106</xdr:row>
      <xdr:rowOff>0</xdr:rowOff>
    </xdr:to>
    <xdr:sp>
      <xdr:nvSpPr>
        <xdr:cNvPr id="94" name="AutoShape 101"/>
        <xdr:cNvSpPr>
          <a:spLocks/>
        </xdr:cNvSpPr>
      </xdr:nvSpPr>
      <xdr:spPr>
        <a:xfrm rot="5400000" flipH="1">
          <a:off x="6238875" y="18726150"/>
          <a:ext cx="647700" cy="2581275"/>
        </a:xfrm>
        <a:prstGeom prst="curvedConnector3">
          <a:avLst>
            <a:gd name="adj1" fmla="val -10888"/>
            <a:gd name="adj2" fmla="val 3150000"/>
            <a:gd name="adj3" fmla="val -321953"/>
          </a:avLst>
        </a:prstGeom>
        <a:noFill/>
        <a:ln w="38100" cmpd="sng">
          <a:solidFill>
            <a:srgbClr val="339966"/>
          </a:solidFill>
          <a:prstDash val="sysDash"/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98</xdr:row>
      <xdr:rowOff>19050</xdr:rowOff>
    </xdr:from>
    <xdr:to>
      <xdr:col>6</xdr:col>
      <xdr:colOff>180975</xdr:colOff>
      <xdr:row>99</xdr:row>
      <xdr:rowOff>142875</xdr:rowOff>
    </xdr:to>
    <xdr:sp>
      <xdr:nvSpPr>
        <xdr:cNvPr id="95" name="Rectangle 102"/>
        <xdr:cNvSpPr>
          <a:spLocks/>
        </xdr:cNvSpPr>
      </xdr:nvSpPr>
      <xdr:spPr>
        <a:xfrm>
          <a:off x="6705600" y="19802475"/>
          <a:ext cx="428625" cy="314325"/>
        </a:xfrm>
        <a:prstGeom prst="rect">
          <a:avLst/>
        </a:prstGeom>
        <a:noFill/>
        <a:ln w="571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1724025</xdr:colOff>
      <xdr:row>85</xdr:row>
      <xdr:rowOff>28575</xdr:rowOff>
    </xdr:from>
    <xdr:to>
      <xdr:col>4</xdr:col>
      <xdr:colOff>2152650</xdr:colOff>
      <xdr:row>86</xdr:row>
      <xdr:rowOff>142875</xdr:rowOff>
    </xdr:to>
    <xdr:sp>
      <xdr:nvSpPr>
        <xdr:cNvPr id="96" name="Rectangle 103"/>
        <xdr:cNvSpPr>
          <a:spLocks/>
        </xdr:cNvSpPr>
      </xdr:nvSpPr>
      <xdr:spPr>
        <a:xfrm>
          <a:off x="5781675" y="17335500"/>
          <a:ext cx="428625" cy="304800"/>
        </a:xfrm>
        <a:prstGeom prst="rect">
          <a:avLst/>
        </a:prstGeom>
        <a:noFill/>
        <a:ln w="571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68</xdr:row>
      <xdr:rowOff>114300</xdr:rowOff>
    </xdr:from>
    <xdr:to>
      <xdr:col>4</xdr:col>
      <xdr:colOff>1647825</xdr:colOff>
      <xdr:row>91</xdr:row>
      <xdr:rowOff>38100</xdr:rowOff>
    </xdr:to>
    <xdr:sp>
      <xdr:nvSpPr>
        <xdr:cNvPr id="97" name="AutoShape 104"/>
        <xdr:cNvSpPr>
          <a:spLocks/>
        </xdr:cNvSpPr>
      </xdr:nvSpPr>
      <xdr:spPr>
        <a:xfrm rot="10800000">
          <a:off x="3524250" y="14182725"/>
          <a:ext cx="2181225" cy="4305300"/>
        </a:xfrm>
        <a:prstGeom prst="curvedConnector3">
          <a:avLst>
            <a:gd name="adj1" fmla="val -217"/>
            <a:gd name="adj2" fmla="val -453541"/>
            <a:gd name="adj3" fmla="val -311574"/>
          </a:avLst>
        </a:prstGeom>
        <a:noFill/>
        <a:ln w="38100" cmpd="sng">
          <a:solidFill>
            <a:srgbClr val="339966"/>
          </a:solidFill>
          <a:prstDash val="sysDash"/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68</xdr:row>
      <xdr:rowOff>0</xdr:rowOff>
    </xdr:from>
    <xdr:to>
      <xdr:col>3</xdr:col>
      <xdr:colOff>0</xdr:colOff>
      <xdr:row>69</xdr:row>
      <xdr:rowOff>28575</xdr:rowOff>
    </xdr:to>
    <xdr:sp>
      <xdr:nvSpPr>
        <xdr:cNvPr id="98" name="Rectangle 105"/>
        <xdr:cNvSpPr>
          <a:spLocks/>
        </xdr:cNvSpPr>
      </xdr:nvSpPr>
      <xdr:spPr>
        <a:xfrm>
          <a:off x="2800350" y="14068425"/>
          <a:ext cx="695325" cy="219075"/>
        </a:xfrm>
        <a:prstGeom prst="rect">
          <a:avLst/>
        </a:prstGeom>
        <a:noFill/>
        <a:ln w="571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114300</xdr:colOff>
      <xdr:row>0</xdr:row>
      <xdr:rowOff>19050</xdr:rowOff>
    </xdr:from>
    <xdr:to>
      <xdr:col>4</xdr:col>
      <xdr:colOff>790575</xdr:colOff>
      <xdr:row>0</xdr:row>
      <xdr:rowOff>1057275</xdr:rowOff>
    </xdr:to>
    <xdr:grpSp>
      <xdr:nvGrpSpPr>
        <xdr:cNvPr id="99" name="Group 106">
          <a:hlinkClick r:id="rId8"/>
        </xdr:cNvPr>
        <xdr:cNvGrpSpPr>
          <a:grpSpLocks/>
        </xdr:cNvGrpSpPr>
      </xdr:nvGrpSpPr>
      <xdr:grpSpPr>
        <a:xfrm>
          <a:off x="114300" y="19050"/>
          <a:ext cx="4733925" cy="1038225"/>
          <a:chOff x="2" y="3"/>
          <a:chExt cx="497" cy="109"/>
        </a:xfrm>
        <a:solidFill>
          <a:srgbClr val="FFFFFF"/>
        </a:solidFill>
      </xdr:grpSpPr>
      <xdr:sp>
        <xdr:nvSpPr>
          <xdr:cNvPr id="100" name="Rectangle 107"/>
          <xdr:cNvSpPr>
            <a:spLocks/>
          </xdr:cNvSpPr>
        </xdr:nvSpPr>
        <xdr:spPr>
          <a:xfrm>
            <a:off x="2" y="3"/>
            <a:ext cx="155" cy="68"/>
          </a:xfrm>
          <a:prstGeom prst="rect">
            <a:avLst/>
          </a:prstGeom>
          <a:solidFill>
            <a:srgbClr val="FFCC00"/>
          </a:solidFill>
          <a:ln w="19050" cmpd="sng">
            <a:solidFill>
              <a:srgbClr val="99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2" name="Group 109"/>
          <xdr:cNvGrpSpPr>
            <a:grpSpLocks/>
          </xdr:cNvGrpSpPr>
        </xdr:nvGrpSpPr>
        <xdr:grpSpPr>
          <a:xfrm>
            <a:off x="339" y="37"/>
            <a:ext cx="160" cy="75"/>
            <a:chOff x="297" y="27"/>
            <a:chExt cx="167" cy="92"/>
          </a:xfrm>
          <a:solidFill>
            <a:srgbClr val="FFFFFF"/>
          </a:solidFill>
        </xdr:grpSpPr>
        <xdr:sp>
          <xdr:nvSpPr>
            <xdr:cNvPr id="104" name="AutoShape 111"/>
            <xdr:cNvSpPr>
              <a:spLocks/>
            </xdr:cNvSpPr>
          </xdr:nvSpPr>
          <xdr:spPr>
            <a:xfrm>
              <a:off x="297" y="27"/>
              <a:ext cx="144" cy="84"/>
            </a:xfrm>
            <a:custGeom>
              <a:pathLst>
                <a:path h="84" w="144">
                  <a:moveTo>
                    <a:pt x="54" y="55"/>
                  </a:moveTo>
                  <a:cubicBezTo>
                    <a:pt x="56" y="45"/>
                    <a:pt x="58" y="39"/>
                    <a:pt x="60" y="35"/>
                  </a:cubicBezTo>
                  <a:cubicBezTo>
                    <a:pt x="62" y="31"/>
                    <a:pt x="63" y="30"/>
                    <a:pt x="66" y="29"/>
                  </a:cubicBezTo>
                  <a:cubicBezTo>
                    <a:pt x="69" y="28"/>
                    <a:pt x="72" y="26"/>
                    <a:pt x="76" y="26"/>
                  </a:cubicBezTo>
                  <a:cubicBezTo>
                    <a:pt x="80" y="26"/>
                    <a:pt x="89" y="28"/>
                    <a:pt x="93" y="28"/>
                  </a:cubicBezTo>
                  <a:cubicBezTo>
                    <a:pt x="97" y="28"/>
                    <a:pt x="96" y="29"/>
                    <a:pt x="99" y="29"/>
                  </a:cubicBezTo>
                  <a:cubicBezTo>
                    <a:pt x="102" y="29"/>
                    <a:pt x="106" y="29"/>
                    <a:pt x="110" y="30"/>
                  </a:cubicBezTo>
                  <a:cubicBezTo>
                    <a:pt x="114" y="31"/>
                    <a:pt x="118" y="35"/>
                    <a:pt x="124" y="35"/>
                  </a:cubicBezTo>
                  <a:cubicBezTo>
                    <a:pt x="130" y="35"/>
                    <a:pt x="144" y="27"/>
                    <a:pt x="144" y="29"/>
                  </a:cubicBezTo>
                  <a:cubicBezTo>
                    <a:pt x="144" y="31"/>
                    <a:pt x="128" y="26"/>
                    <a:pt x="122" y="25"/>
                  </a:cubicBezTo>
                  <a:cubicBezTo>
                    <a:pt x="116" y="24"/>
                    <a:pt x="113" y="21"/>
                    <a:pt x="110" y="20"/>
                  </a:cubicBezTo>
                  <a:cubicBezTo>
                    <a:pt x="107" y="19"/>
                    <a:pt x="105" y="17"/>
                    <a:pt x="101" y="16"/>
                  </a:cubicBezTo>
                  <a:cubicBezTo>
                    <a:pt x="98" y="15"/>
                    <a:pt x="94" y="14"/>
                    <a:pt x="90" y="15"/>
                  </a:cubicBezTo>
                  <a:cubicBezTo>
                    <a:pt x="86" y="15"/>
                    <a:pt x="83" y="17"/>
                    <a:pt x="80" y="17"/>
                  </a:cubicBezTo>
                  <a:cubicBezTo>
                    <a:pt x="78" y="18"/>
                    <a:pt x="74" y="19"/>
                    <a:pt x="72" y="18"/>
                  </a:cubicBezTo>
                  <a:cubicBezTo>
                    <a:pt x="72" y="15"/>
                    <a:pt x="73" y="10"/>
                    <a:pt x="75" y="7"/>
                  </a:cubicBezTo>
                  <a:cubicBezTo>
                    <a:pt x="76" y="5"/>
                    <a:pt x="80" y="1"/>
                    <a:pt x="80" y="0"/>
                  </a:cubicBezTo>
                  <a:cubicBezTo>
                    <a:pt x="79" y="1"/>
                    <a:pt x="74" y="4"/>
                    <a:pt x="72" y="6"/>
                  </a:cubicBezTo>
                  <a:cubicBezTo>
                    <a:pt x="69" y="7"/>
                    <a:pt x="66" y="9"/>
                    <a:pt x="64" y="11"/>
                  </a:cubicBezTo>
                  <a:cubicBezTo>
                    <a:pt x="63" y="13"/>
                    <a:pt x="62" y="13"/>
                    <a:pt x="61" y="15"/>
                  </a:cubicBezTo>
                  <a:cubicBezTo>
                    <a:pt x="60" y="17"/>
                    <a:pt x="58" y="22"/>
                    <a:pt x="56" y="21"/>
                  </a:cubicBezTo>
                  <a:cubicBezTo>
                    <a:pt x="54" y="20"/>
                    <a:pt x="51" y="12"/>
                    <a:pt x="47" y="9"/>
                  </a:cubicBezTo>
                  <a:cubicBezTo>
                    <a:pt x="43" y="6"/>
                    <a:pt x="38" y="3"/>
                    <a:pt x="34" y="2"/>
                  </a:cubicBezTo>
                  <a:cubicBezTo>
                    <a:pt x="30" y="2"/>
                    <a:pt x="27" y="3"/>
                    <a:pt x="22" y="5"/>
                  </a:cubicBezTo>
                  <a:cubicBezTo>
                    <a:pt x="17" y="7"/>
                    <a:pt x="4" y="13"/>
                    <a:pt x="2" y="15"/>
                  </a:cubicBezTo>
                  <a:cubicBezTo>
                    <a:pt x="0" y="17"/>
                    <a:pt x="9" y="16"/>
                    <a:pt x="12" y="16"/>
                  </a:cubicBezTo>
                  <a:cubicBezTo>
                    <a:pt x="15" y="16"/>
                    <a:pt x="18" y="12"/>
                    <a:pt x="22" y="13"/>
                  </a:cubicBezTo>
                  <a:cubicBezTo>
                    <a:pt x="25" y="13"/>
                    <a:pt x="31" y="13"/>
                    <a:pt x="34" y="15"/>
                  </a:cubicBezTo>
                  <a:cubicBezTo>
                    <a:pt x="37" y="16"/>
                    <a:pt x="40" y="16"/>
                    <a:pt x="42" y="19"/>
                  </a:cubicBezTo>
                  <a:cubicBezTo>
                    <a:pt x="44" y="22"/>
                    <a:pt x="46" y="30"/>
                    <a:pt x="46" y="35"/>
                  </a:cubicBezTo>
                  <a:cubicBezTo>
                    <a:pt x="46" y="40"/>
                    <a:pt x="44" y="41"/>
                    <a:pt x="43" y="48"/>
                  </a:cubicBezTo>
                  <a:cubicBezTo>
                    <a:pt x="42" y="55"/>
                    <a:pt x="37" y="75"/>
                    <a:pt x="37" y="79"/>
                  </a:cubicBezTo>
                  <a:cubicBezTo>
                    <a:pt x="37" y="83"/>
                    <a:pt x="39" y="76"/>
                    <a:pt x="41" y="75"/>
                  </a:cubicBezTo>
                  <a:cubicBezTo>
                    <a:pt x="43" y="74"/>
                    <a:pt x="45" y="72"/>
                    <a:pt x="47" y="73"/>
                  </a:cubicBezTo>
                  <a:cubicBezTo>
                    <a:pt x="49" y="74"/>
                    <a:pt x="50" y="84"/>
                    <a:pt x="51" y="81"/>
                  </a:cubicBezTo>
                  <a:cubicBezTo>
                    <a:pt x="52" y="78"/>
                    <a:pt x="54" y="60"/>
                    <a:pt x="54" y="55"/>
                  </a:cubicBezTo>
                  <a:close/>
                </a:path>
              </a:pathLst>
            </a:custGeom>
            <a:solidFill>
              <a:srgbClr val="33CCCC"/>
            </a:solidFill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5" name="Group 112"/>
          <xdr:cNvGrpSpPr>
            <a:grpSpLocks/>
          </xdr:cNvGrpSpPr>
        </xdr:nvGrpSpPr>
        <xdr:grpSpPr>
          <a:xfrm>
            <a:off x="175" y="22"/>
            <a:ext cx="154" cy="71"/>
            <a:chOff x="145" y="29"/>
            <a:chExt cx="138" cy="64"/>
          </a:xfrm>
          <a:solidFill>
            <a:srgbClr val="FFFFFF"/>
          </a:solidFill>
        </xdr:grpSpPr>
        <xdr:sp>
          <xdr:nvSpPr>
            <xdr:cNvPr id="107" name="Polygon 114"/>
            <xdr:cNvSpPr>
              <a:spLocks/>
            </xdr:cNvSpPr>
          </xdr:nvSpPr>
          <xdr:spPr>
            <a:xfrm>
              <a:off x="202" y="40"/>
              <a:ext cx="16" cy="13"/>
            </a:xfrm>
            <a:custGeom>
              <a:pathLst>
                <a:path h="13" w="16">
                  <a:moveTo>
                    <a:pt x="1" y="0"/>
                  </a:moveTo>
                  <a:lnTo>
                    <a:pt x="0" y="13"/>
                  </a:lnTo>
                  <a:lnTo>
                    <a:pt x="14" y="13"/>
                  </a:lnTo>
                  <a:lnTo>
                    <a:pt x="16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FFFFFF"/>
            </a:solidFill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8" name="AutoShape 115"/>
            <xdr:cNvSpPr>
              <a:spLocks/>
            </xdr:cNvSpPr>
          </xdr:nvSpPr>
          <xdr:spPr>
            <a:xfrm>
              <a:off x="175" y="29"/>
              <a:ext cx="88" cy="25"/>
            </a:xfrm>
            <a:custGeom>
              <a:pathLst>
                <a:path h="26" w="90">
                  <a:moveTo>
                    <a:pt x="0" y="5"/>
                  </a:moveTo>
                  <a:cubicBezTo>
                    <a:pt x="2" y="6"/>
                    <a:pt x="12" y="8"/>
                    <a:pt x="15" y="11"/>
                  </a:cubicBezTo>
                  <a:cubicBezTo>
                    <a:pt x="18" y="14"/>
                    <a:pt x="17" y="19"/>
                    <a:pt x="20" y="22"/>
                  </a:cubicBezTo>
                  <a:cubicBezTo>
                    <a:pt x="23" y="25"/>
                    <a:pt x="28" y="26"/>
                    <a:pt x="32" y="26"/>
                  </a:cubicBezTo>
                  <a:cubicBezTo>
                    <a:pt x="36" y="26"/>
                    <a:pt x="38" y="26"/>
                    <a:pt x="45" y="24"/>
                  </a:cubicBezTo>
                  <a:cubicBezTo>
                    <a:pt x="51" y="22"/>
                    <a:pt x="67" y="12"/>
                    <a:pt x="71" y="8"/>
                  </a:cubicBezTo>
                  <a:cubicBezTo>
                    <a:pt x="76" y="4"/>
                    <a:pt x="71" y="6"/>
                    <a:pt x="74" y="4"/>
                  </a:cubicBezTo>
                  <a:cubicBezTo>
                    <a:pt x="76" y="2"/>
                    <a:pt x="82" y="0"/>
                    <a:pt x="84" y="0"/>
                  </a:cubicBezTo>
                  <a:cubicBezTo>
                    <a:pt x="86" y="0"/>
                    <a:pt x="90" y="0"/>
                    <a:pt x="90" y="0"/>
                  </a:cubicBezTo>
                  <a:cubicBezTo>
                    <a:pt x="90" y="0"/>
                    <a:pt x="86" y="4"/>
                    <a:pt x="84" y="6"/>
                  </a:cubicBezTo>
                  <a:cubicBezTo>
                    <a:pt x="82" y="8"/>
                    <a:pt x="78" y="8"/>
                    <a:pt x="76" y="8"/>
                  </a:cubicBezTo>
                  <a:cubicBezTo>
                    <a:pt x="74" y="8"/>
                    <a:pt x="71" y="8"/>
                    <a:pt x="71" y="8"/>
                  </a:cubicBezTo>
                </a:path>
              </a:pathLst>
            </a:custGeom>
            <a:noFill/>
            <a:ln w="2857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" name="AutoShape 116"/>
            <xdr:cNvSpPr>
              <a:spLocks/>
            </xdr:cNvSpPr>
          </xdr:nvSpPr>
          <xdr:spPr>
            <a:xfrm>
              <a:off x="235" y="40"/>
              <a:ext cx="42" cy="8"/>
            </a:xfrm>
            <a:custGeom>
              <a:pathLst>
                <a:path h="4" w="21">
                  <a:moveTo>
                    <a:pt x="0" y="2"/>
                  </a:moveTo>
                  <a:cubicBezTo>
                    <a:pt x="1" y="2"/>
                    <a:pt x="3" y="2"/>
                    <a:pt x="5" y="2"/>
                  </a:cubicBezTo>
                  <a:cubicBezTo>
                    <a:pt x="7" y="2"/>
                    <a:pt x="9" y="2"/>
                    <a:pt x="11" y="2"/>
                  </a:cubicBezTo>
                  <a:cubicBezTo>
                    <a:pt x="13" y="2"/>
                    <a:pt x="13" y="0"/>
                    <a:pt x="15" y="0"/>
                  </a:cubicBezTo>
                  <a:cubicBezTo>
                    <a:pt x="17" y="0"/>
                    <a:pt x="21" y="3"/>
                    <a:pt x="21" y="2"/>
                  </a:cubicBezTo>
                  <a:cubicBezTo>
                    <a:pt x="21" y="1"/>
                    <a:pt x="16" y="4"/>
                    <a:pt x="14" y="4"/>
                  </a:cubicBezTo>
                  <a:cubicBezTo>
                    <a:pt x="12" y="4"/>
                    <a:pt x="11" y="3"/>
                    <a:pt x="11" y="2"/>
                  </a:cubicBezTo>
                </a:path>
              </a:pathLst>
            </a:custGeom>
            <a:noFill/>
            <a:ln w="2857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" name="AutoShape 117"/>
            <xdr:cNvSpPr>
              <a:spLocks/>
            </xdr:cNvSpPr>
          </xdr:nvSpPr>
          <xdr:spPr>
            <a:xfrm>
              <a:off x="206" y="39"/>
              <a:ext cx="15" cy="14"/>
            </a:xfrm>
            <a:custGeom>
              <a:pathLst>
                <a:path h="14" w="15">
                  <a:moveTo>
                    <a:pt x="0" y="14"/>
                  </a:moveTo>
                  <a:cubicBezTo>
                    <a:pt x="0" y="14"/>
                    <a:pt x="2" y="14"/>
                    <a:pt x="3" y="13"/>
                  </a:cubicBezTo>
                  <a:cubicBezTo>
                    <a:pt x="4" y="12"/>
                    <a:pt x="7" y="7"/>
                    <a:pt x="8" y="6"/>
                  </a:cubicBezTo>
                  <a:cubicBezTo>
                    <a:pt x="9" y="5"/>
                    <a:pt x="11" y="5"/>
                    <a:pt x="12" y="4"/>
                  </a:cubicBezTo>
                  <a:cubicBezTo>
                    <a:pt x="13" y="3"/>
                    <a:pt x="15" y="0"/>
                    <a:pt x="14" y="0"/>
                  </a:cubicBezTo>
                  <a:cubicBezTo>
                    <a:pt x="13" y="0"/>
                    <a:pt x="9" y="0"/>
                    <a:pt x="7" y="2"/>
                  </a:cubicBezTo>
                  <a:cubicBezTo>
                    <a:pt x="5" y="4"/>
                    <a:pt x="5" y="9"/>
                    <a:pt x="4" y="11"/>
                  </a:cubicBezTo>
                </a:path>
              </a:pathLst>
            </a:custGeom>
            <a:noFill/>
            <a:ln w="19050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11" name="Rectangle 118"/>
          <xdr:cNvSpPr>
            <a:spLocks/>
          </xdr:cNvSpPr>
        </xdr:nvSpPr>
        <xdr:spPr>
          <a:xfrm>
            <a:off x="162" y="13"/>
            <a:ext cx="175" cy="89"/>
          </a:xfrm>
          <a:prstGeom prst="rect">
            <a:avLst/>
          </a:prstGeom>
          <a:noFill/>
          <a:ln w="1270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600075</xdr:colOff>
      <xdr:row>0</xdr:row>
      <xdr:rowOff>0</xdr:rowOff>
    </xdr:from>
    <xdr:to>
      <xdr:col>5</xdr:col>
      <xdr:colOff>180975</xdr:colOff>
      <xdr:row>0</xdr:row>
      <xdr:rowOff>209550</xdr:rowOff>
    </xdr:to>
    <xdr:sp>
      <xdr:nvSpPr>
        <xdr:cNvPr id="112" name="TextBox 119">
          <a:hlinkClick r:id="rId9"/>
        </xdr:cNvPr>
        <xdr:cNvSpPr txBox="1">
          <a:spLocks noChangeArrowheads="1"/>
        </xdr:cNvSpPr>
      </xdr:nvSpPr>
      <xdr:spPr>
        <a:xfrm>
          <a:off x="4657725" y="0"/>
          <a:ext cx="1847850" cy="2095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http://www.sportnature.net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8:L82"/>
  <sheetViews>
    <sheetView showGridLines="0" showRowColHeaders="0" tabSelected="1" workbookViewId="0" topLeftCell="A1">
      <selection activeCell="I1" sqref="I1"/>
    </sheetView>
  </sheetViews>
  <sheetFormatPr defaultColWidth="11.421875" defaultRowHeight="15" customHeight="1"/>
  <cols>
    <col min="1" max="1" width="33.28125" style="1" customWidth="1"/>
    <col min="2" max="2" width="10.140625" style="0" customWidth="1"/>
    <col min="3" max="3" width="9.00390625" style="0" customWidth="1"/>
    <col min="4" max="4" width="8.421875" style="0" customWidth="1"/>
    <col min="5" max="5" width="34.00390625" style="1" bestFit="1" customWidth="1"/>
    <col min="6" max="6" width="9.421875" style="0" customWidth="1"/>
    <col min="7" max="16384" width="10.140625" style="0" customWidth="1"/>
  </cols>
  <sheetData>
    <row r="1" ht="102.75" customHeight="1"/>
    <row r="28" ht="15" customHeight="1">
      <c r="F28" s="2" t="s">
        <v>0</v>
      </c>
    </row>
    <row r="29" spans="1:12" ht="15" customHeight="1">
      <c r="A29" s="3" t="s">
        <v>1</v>
      </c>
      <c r="B29" s="4"/>
      <c r="C29" s="5"/>
      <c r="F29" s="6">
        <v>9</v>
      </c>
      <c r="G29" s="7">
        <v>50</v>
      </c>
      <c r="K29" s="8">
        <f>G29*60+F29*3600</f>
        <v>35400</v>
      </c>
      <c r="L29" t="s">
        <v>2</v>
      </c>
    </row>
    <row r="30" spans="1:12" ht="15" customHeight="1">
      <c r="A30" s="9"/>
      <c r="B30" s="10"/>
      <c r="C30" s="10"/>
      <c r="E30" s="1" t="s">
        <v>3</v>
      </c>
      <c r="F30" s="11">
        <f>INT(K30/3600)</f>
        <v>9</v>
      </c>
      <c r="G30" s="12">
        <f>INT(J30/60)</f>
        <v>49</v>
      </c>
      <c r="H30" s="13">
        <f>J30-G30*60</f>
        <v>20</v>
      </c>
      <c r="J30" s="8">
        <f>K30-F30*3600</f>
        <v>2960</v>
      </c>
      <c r="K30" s="8">
        <f>K31+I34</f>
        <v>35360</v>
      </c>
      <c r="L30" t="s">
        <v>4</v>
      </c>
    </row>
    <row r="31" spans="1:12" ht="15" customHeight="1">
      <c r="A31" s="9"/>
      <c r="B31" s="10"/>
      <c r="C31" s="10"/>
      <c r="G31" s="14">
        <f>H30</f>
        <v>20</v>
      </c>
      <c r="K31" s="8">
        <f>B34*3600+C34*60</f>
        <v>32400</v>
      </c>
      <c r="L31" t="s">
        <v>5</v>
      </c>
    </row>
    <row r="32" spans="1:2" ht="15" customHeight="1">
      <c r="A32" s="1" t="s">
        <v>6</v>
      </c>
      <c r="B32" s="15">
        <v>0</v>
      </c>
    </row>
    <row r="33" spans="5:7" ht="15" customHeight="1" thickBot="1">
      <c r="E33" s="1" t="s">
        <v>7</v>
      </c>
      <c r="F33" s="16">
        <v>50</v>
      </c>
      <c r="G33" s="17"/>
    </row>
    <row r="34" spans="1:9" ht="15" customHeight="1" thickBot="1">
      <c r="A34" s="1" t="s">
        <v>8</v>
      </c>
      <c r="B34" s="18">
        <v>9</v>
      </c>
      <c r="C34" s="19"/>
      <c r="D34" s="10"/>
      <c r="E34" s="1" t="s">
        <v>9</v>
      </c>
      <c r="F34" s="20">
        <f>INT(I34/60)</f>
        <v>49</v>
      </c>
      <c r="G34" s="21">
        <f>I34-F34*60</f>
        <v>20</v>
      </c>
      <c r="I34" s="17">
        <f>(C35*60+B35*3600)+I36</f>
        <v>2960</v>
      </c>
    </row>
    <row r="35" spans="1:7" ht="15" customHeight="1" thickBot="1">
      <c r="A35" s="1" t="s">
        <v>10</v>
      </c>
      <c r="B35" s="22"/>
      <c r="C35" s="23">
        <v>21</v>
      </c>
      <c r="D35" s="10"/>
      <c r="E35" s="1" t="s">
        <v>11</v>
      </c>
      <c r="F35" s="24">
        <v>29</v>
      </c>
      <c r="G35" s="25"/>
    </row>
    <row r="36" spans="1:9" ht="15" customHeight="1" thickBot="1">
      <c r="A36" s="1" t="s">
        <v>12</v>
      </c>
      <c r="B36" s="22"/>
      <c r="C36" s="23">
        <v>25</v>
      </c>
      <c r="D36" s="10"/>
      <c r="E36" s="1" t="s">
        <v>13</v>
      </c>
      <c r="F36" s="20">
        <f>INT(I36/60)</f>
        <v>28</v>
      </c>
      <c r="G36" s="25">
        <f>I36-F36*60</f>
        <v>20</v>
      </c>
      <c r="I36" s="8">
        <f>SUM(I37:I45)</f>
        <v>1700</v>
      </c>
    </row>
    <row r="37" spans="1:9" ht="15" customHeight="1">
      <c r="A37" s="1" t="s">
        <v>14</v>
      </c>
      <c r="B37" s="15">
        <v>41</v>
      </c>
      <c r="C37" s="10" t="s">
        <v>15</v>
      </c>
      <c r="D37" s="10"/>
      <c r="E37" s="1" t="s">
        <v>16</v>
      </c>
      <c r="G37" s="25">
        <f>IF(H38=3,30,"")</f>
        <v>30</v>
      </c>
      <c r="I37" s="8">
        <f>F37*60+G37</f>
        <v>30</v>
      </c>
    </row>
    <row r="38" spans="1:9" ht="15" customHeight="1">
      <c r="A38" s="1" t="s">
        <v>17</v>
      </c>
      <c r="B38" s="15">
        <v>42</v>
      </c>
      <c r="C38" s="10"/>
      <c r="D38" s="10"/>
      <c r="E38" s="26" t="s">
        <v>18</v>
      </c>
      <c r="F38" s="24">
        <v>22</v>
      </c>
      <c r="G38" s="27"/>
      <c r="H38">
        <f>IF(F38&lt;&gt;"",3,"")</f>
        <v>3</v>
      </c>
      <c r="I38" s="8">
        <f>F38*60+G38</f>
        <v>1320</v>
      </c>
    </row>
    <row r="39" spans="3:9" ht="15" customHeight="1">
      <c r="C39" s="10"/>
      <c r="D39" s="10"/>
      <c r="E39" s="1" t="s">
        <v>16</v>
      </c>
      <c r="F39" s="20"/>
      <c r="G39" s="25">
        <f>IF(H40=6,30,"")</f>
        <v>30</v>
      </c>
      <c r="I39" s="8">
        <f>F39*60+G39</f>
        <v>30</v>
      </c>
    </row>
    <row r="40" spans="4:9" ht="15" customHeight="1">
      <c r="D40" s="10"/>
      <c r="E40" s="26" t="s">
        <v>19</v>
      </c>
      <c r="F40" s="24">
        <v>3</v>
      </c>
      <c r="G40" s="27"/>
      <c r="H40">
        <f>IF(F40&lt;&gt;"",6,"")</f>
        <v>6</v>
      </c>
      <c r="I40" s="8">
        <f>F40*60+G40</f>
        <v>180</v>
      </c>
    </row>
    <row r="41" spans="4:7" ht="15" customHeight="1">
      <c r="D41" s="10"/>
      <c r="E41" s="1" t="s">
        <v>20</v>
      </c>
      <c r="F41" s="20"/>
      <c r="G41" s="25">
        <f>IF(H42=9,30,"")</f>
      </c>
    </row>
    <row r="42" spans="5:9" ht="15" customHeight="1">
      <c r="E42" s="26" t="s">
        <v>21</v>
      </c>
      <c r="F42" s="16"/>
      <c r="G42" s="27"/>
      <c r="H42">
        <f>IF(F42&lt;&gt;"",9,"")</f>
      </c>
      <c r="I42" s="8">
        <f>F42*60+G42</f>
        <v>0</v>
      </c>
    </row>
    <row r="43" spans="5:7" ht="15" customHeight="1">
      <c r="E43" s="1" t="s">
        <v>20</v>
      </c>
      <c r="F43" s="20"/>
      <c r="G43" s="25">
        <f>IF(H44=12,30,"")</f>
      </c>
    </row>
    <row r="44" spans="5:9" ht="15" customHeight="1">
      <c r="E44" s="26" t="s">
        <v>22</v>
      </c>
      <c r="F44" s="16"/>
      <c r="G44" s="27"/>
      <c r="H44">
        <f>IF(F44&lt;&gt;"",12,"")</f>
      </c>
      <c r="I44" s="8">
        <f>F44*60+G44</f>
        <v>0</v>
      </c>
    </row>
    <row r="45" spans="5:9" ht="15" customHeight="1">
      <c r="E45" s="1" t="s">
        <v>23</v>
      </c>
      <c r="F45" s="20">
        <f>INT(I45/60)</f>
        <v>2</v>
      </c>
      <c r="G45" s="25">
        <f>I45-F45*60</f>
        <v>20</v>
      </c>
      <c r="I45" s="8">
        <f>F46*4</f>
        <v>140</v>
      </c>
    </row>
    <row r="46" spans="5:7" ht="15" customHeight="1">
      <c r="E46" s="1" t="s">
        <v>24</v>
      </c>
      <c r="F46" s="28">
        <f>B37-MAX(H38:H44)</f>
        <v>35</v>
      </c>
      <c r="G46" s="29"/>
    </row>
    <row r="53" ht="15" customHeight="1">
      <c r="J53" t="s">
        <v>25</v>
      </c>
    </row>
    <row r="58" spans="1:2" ht="15" customHeight="1">
      <c r="A58" s="1" t="s">
        <v>26</v>
      </c>
      <c r="B58" s="30" t="s">
        <v>27</v>
      </c>
    </row>
    <row r="64" ht="15" customHeight="1">
      <c r="F64" s="2" t="s">
        <v>0</v>
      </c>
    </row>
    <row r="65" spans="1:12" ht="15" customHeight="1" thickBot="1">
      <c r="A65" s="31" t="s">
        <v>28</v>
      </c>
      <c r="B65" s="4"/>
      <c r="C65" s="5"/>
      <c r="F65" s="6">
        <v>14</v>
      </c>
      <c r="G65" s="7">
        <v>58</v>
      </c>
      <c r="K65" s="8">
        <f>G65*60+F65*3600</f>
        <v>53880</v>
      </c>
      <c r="L65" t="s">
        <v>2</v>
      </c>
    </row>
    <row r="66" spans="1:12" ht="15" customHeight="1" thickBot="1">
      <c r="A66" s="1" t="s">
        <v>29</v>
      </c>
      <c r="B66" s="18">
        <v>14</v>
      </c>
      <c r="C66" s="19"/>
      <c r="E66" s="1" t="s">
        <v>3</v>
      </c>
      <c r="F66" s="11">
        <f>INT(K66/3600)</f>
        <v>14</v>
      </c>
      <c r="G66" s="12">
        <f>INT(J66/60)</f>
        <v>57</v>
      </c>
      <c r="H66" s="13">
        <f>J66-G66*60</f>
        <v>58</v>
      </c>
      <c r="J66" s="8">
        <f>K66-F66*3600</f>
        <v>3478</v>
      </c>
      <c r="K66" s="8">
        <f>K67+I70</f>
        <v>53878</v>
      </c>
      <c r="L66" t="s">
        <v>4</v>
      </c>
    </row>
    <row r="67" spans="1:12" ht="15" customHeight="1" thickBot="1">
      <c r="A67" s="1" t="s">
        <v>30</v>
      </c>
      <c r="B67" s="22"/>
      <c r="C67" s="23">
        <v>35</v>
      </c>
      <c r="G67" s="14">
        <f>H66</f>
        <v>58</v>
      </c>
      <c r="K67" s="8">
        <f>B70*3600+C70*60+D70</f>
        <v>50400</v>
      </c>
      <c r="L67" t="s">
        <v>31</v>
      </c>
    </row>
    <row r="68" spans="1:3" ht="15" customHeight="1" thickBot="1">
      <c r="A68" s="1" t="s">
        <v>32</v>
      </c>
      <c r="B68" s="32">
        <f>INT(K74/3600)</f>
        <v>4</v>
      </c>
      <c r="C68" s="33">
        <f>(K74-(B68*3600))/60</f>
        <v>10</v>
      </c>
    </row>
    <row r="69" spans="1:6" ht="15" customHeight="1" thickBot="1">
      <c r="A69" s="1" t="s">
        <v>33</v>
      </c>
      <c r="B69" s="22"/>
      <c r="C69" s="23">
        <v>11</v>
      </c>
      <c r="E69" s="1" t="s">
        <v>34</v>
      </c>
      <c r="F69" s="16">
        <v>58</v>
      </c>
    </row>
    <row r="70" spans="1:12" ht="15" customHeight="1" thickBot="1">
      <c r="A70" s="1" t="s">
        <v>35</v>
      </c>
      <c r="B70" s="11">
        <f>INT(K73/3600)</f>
        <v>14</v>
      </c>
      <c r="C70" s="12">
        <f>INT(J73/60)</f>
        <v>0</v>
      </c>
      <c r="D70" s="13">
        <f>J73-C70*60</f>
        <v>0</v>
      </c>
      <c r="E70" s="1" t="s">
        <v>9</v>
      </c>
      <c r="F70" s="20">
        <f>INT(I70/60)</f>
        <v>57</v>
      </c>
      <c r="G70" s="25">
        <f>I70-F70*60</f>
        <v>58</v>
      </c>
      <c r="I70" s="17">
        <f>(C67*60+B67*3600)+I72</f>
        <v>3478</v>
      </c>
      <c r="L70" t="s">
        <v>36</v>
      </c>
    </row>
    <row r="71" spans="1:12" ht="15" customHeight="1" thickBot="1">
      <c r="A71" s="1" t="s">
        <v>37</v>
      </c>
      <c r="B71" s="32"/>
      <c r="C71" s="33">
        <f>K75</f>
        <v>46</v>
      </c>
      <c r="E71" s="1" t="s">
        <v>11</v>
      </c>
      <c r="F71" s="24">
        <v>23</v>
      </c>
      <c r="G71" s="25"/>
      <c r="K71" s="8">
        <f>C68*60+B68*3600</f>
        <v>15000</v>
      </c>
      <c r="L71" t="s">
        <v>38</v>
      </c>
    </row>
    <row r="72" spans="1:12" ht="15" customHeight="1" thickBot="1">
      <c r="A72" s="1" t="s">
        <v>39</v>
      </c>
      <c r="B72" s="22"/>
      <c r="C72" s="23">
        <v>50</v>
      </c>
      <c r="E72" s="1" t="s">
        <v>13</v>
      </c>
      <c r="F72" s="20">
        <f>INT(I72/60)</f>
        <v>22</v>
      </c>
      <c r="G72" s="25">
        <f>I72-F72*60</f>
        <v>58</v>
      </c>
      <c r="I72" s="8">
        <f>SUM(I73:I81)</f>
        <v>1378</v>
      </c>
      <c r="K72" s="8">
        <f>K29</f>
        <v>35400</v>
      </c>
      <c r="L72" t="s">
        <v>40</v>
      </c>
    </row>
    <row r="73" spans="1:12" ht="15" customHeight="1">
      <c r="A73" s="1" t="s">
        <v>41</v>
      </c>
      <c r="B73" s="15">
        <v>25</v>
      </c>
      <c r="C73" s="10" t="s">
        <v>15</v>
      </c>
      <c r="E73" s="1" t="s">
        <v>16</v>
      </c>
      <c r="G73" s="25">
        <f>IF(H74=3,30,"")</f>
        <v>30</v>
      </c>
      <c r="I73" s="8">
        <f>F73*60+G73</f>
        <v>30</v>
      </c>
      <c r="J73" s="8">
        <f>K73-B70*3600</f>
        <v>0</v>
      </c>
      <c r="K73" s="8">
        <f>K72+K71</f>
        <v>50400</v>
      </c>
      <c r="L73" t="s">
        <v>42</v>
      </c>
    </row>
    <row r="74" spans="1:12" ht="15" customHeight="1">
      <c r="A74" s="1" t="s">
        <v>17</v>
      </c>
      <c r="B74" s="15">
        <v>25</v>
      </c>
      <c r="C74" s="10" t="s">
        <v>15</v>
      </c>
      <c r="E74" s="26" t="s">
        <v>18</v>
      </c>
      <c r="F74" s="24">
        <v>21</v>
      </c>
      <c r="G74" s="27"/>
      <c r="H74">
        <f>IF(F74&lt;&gt;"",3,"")</f>
        <v>3</v>
      </c>
      <c r="I74" s="8">
        <f>F74*60+G74</f>
        <v>1260</v>
      </c>
      <c r="K74" s="8">
        <f>(B66*3600+C66*60)-(F29*3600+G29*60)</f>
        <v>15000</v>
      </c>
      <c r="L74" t="s">
        <v>32</v>
      </c>
    </row>
    <row r="75" spans="5:12" ht="15" customHeight="1">
      <c r="E75" s="1" t="s">
        <v>16</v>
      </c>
      <c r="F75" s="20"/>
      <c r="G75" s="25">
        <f>IF(H76=9,30,"")</f>
      </c>
      <c r="I75" s="8"/>
      <c r="K75" s="34">
        <f>B67*60+C67+B69*60+C69</f>
        <v>46</v>
      </c>
      <c r="L75" t="s">
        <v>43</v>
      </c>
    </row>
    <row r="76" spans="5:9" ht="15" customHeight="1">
      <c r="E76" s="26" t="s">
        <v>19</v>
      </c>
      <c r="F76" s="16"/>
      <c r="G76" s="27"/>
      <c r="H76">
        <f>IF(F76&lt;&gt;"",6,"")</f>
      </c>
      <c r="I76" s="8">
        <f>F76*60+G76</f>
        <v>0</v>
      </c>
    </row>
    <row r="77" spans="5:7" ht="15" customHeight="1">
      <c r="E77" s="1" t="s">
        <v>20</v>
      </c>
      <c r="F77" s="20"/>
      <c r="G77" s="25">
        <f>IF(H78=9,30,"")</f>
      </c>
    </row>
    <row r="78" spans="5:9" ht="15" customHeight="1">
      <c r="E78" s="26" t="s">
        <v>21</v>
      </c>
      <c r="F78" s="16"/>
      <c r="G78" s="27"/>
      <c r="H78">
        <f>IF(F78&lt;&gt;"",9,"")</f>
      </c>
      <c r="I78" s="8">
        <f>F78*60+G78</f>
        <v>0</v>
      </c>
    </row>
    <row r="79" spans="5:7" ht="15" customHeight="1">
      <c r="E79" s="1" t="s">
        <v>20</v>
      </c>
      <c r="F79" s="20"/>
      <c r="G79" s="25">
        <f>IF(H80=12,30,"")</f>
      </c>
    </row>
    <row r="80" spans="5:9" ht="15" customHeight="1">
      <c r="E80" s="26" t="s">
        <v>22</v>
      </c>
      <c r="F80" s="16"/>
      <c r="G80" s="27"/>
      <c r="H80">
        <f>IF(F80&lt;&gt;"",12,"")</f>
      </c>
      <c r="I80" s="8">
        <f>F80*60+G80</f>
        <v>0</v>
      </c>
    </row>
    <row r="81" spans="5:9" ht="15" customHeight="1">
      <c r="E81" s="1" t="s">
        <v>23</v>
      </c>
      <c r="F81" s="20">
        <f>INT(I81/60)</f>
        <v>1</v>
      </c>
      <c r="G81" s="25">
        <f>I81-F81*60</f>
        <v>28</v>
      </c>
      <c r="I81" s="8">
        <f>F82*4</f>
        <v>88</v>
      </c>
    </row>
    <row r="82" spans="5:7" ht="15" customHeight="1">
      <c r="E82" s="1" t="s">
        <v>24</v>
      </c>
      <c r="F82" s="28">
        <f>B73-MAX(H74:H80)</f>
        <v>22</v>
      </c>
      <c r="G82" s="29"/>
    </row>
  </sheetData>
  <sheetProtection password="CC7D" sheet="1"/>
  <printOptions/>
  <pageMargins left="0.75" right="0.75" top="1" bottom="1" header="0.4921259845" footer="0.4921259845"/>
  <pageSetup horizontalDpi="360" verticalDpi="36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kalinine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BOREL</dc:creator>
  <cp:keywords/>
  <dc:description/>
  <cp:lastModifiedBy>BOREL</cp:lastModifiedBy>
  <dcterms:created xsi:type="dcterms:W3CDTF">2002-04-28T22:54:25Z</dcterms:created>
  <dcterms:modified xsi:type="dcterms:W3CDTF">2002-04-30T19:46:28Z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