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315" windowWidth="14940" windowHeight="8640" activeTab="0"/>
  </bookViews>
  <sheets>
    <sheet name="profmaxnitrox" sheetId="1" r:id="rId1"/>
  </sheets>
  <externalReferences>
    <externalReference r:id="rId4"/>
  </externalReferences>
  <definedNames>
    <definedName name="altitude">'[1]plongée melange'!$X$24</definedName>
    <definedName name="gaz">'[1]compartiments saturation'!$G$3</definedName>
    <definedName name="gradientinitial">'[1]compartiments saturation'!$B$14</definedName>
    <definedName name="HTML_CodePage" hidden="1">1252</definedName>
    <definedName name="HTML_Control" localSheetId="0" hidden="1">{"'Feuil1'!$A$1:$AW$57"}</definedName>
    <definedName name="HTML_Control" hidden="1">{"'Feuil1'!$A$1:$AW$57"}</definedName>
    <definedName name="HTML_Description" hidden="1">""</definedName>
    <definedName name="HTML_Email" hidden="1">""</definedName>
    <definedName name="HTML_Header" hidden="1">"Plongées simples"</definedName>
    <definedName name="HTML_LastUpdate" hidden="1">"23/01/98"</definedName>
    <definedName name="HTML_LineAfter" hidden="1">FALSE</definedName>
    <definedName name="HTML_LineBefore" hidden="1">FALSE</definedName>
    <definedName name="HTML_Name" hidden="1">"Maurice"</definedName>
    <definedName name="HTML_OBDlg2" hidden="1">TRUE</definedName>
    <definedName name="HTML_OBDlg4" hidden="1">TRUE</definedName>
    <definedName name="HTML_OS" hidden="1">0</definedName>
    <definedName name="HTML_PathFile" hidden="1">"C:\0\mn90simp"</definedName>
    <definedName name="HTML_Title" hidden="1">"MN90"</definedName>
    <definedName name="HTMP_Control2" localSheetId="0" hidden="1">{"'Feuil1'!$A$1:$AW$57"}</definedName>
    <definedName name="HTMP_Control2" hidden="1">{"'Feuil1'!$A$1:$AW$57"}</definedName>
    <definedName name="o2limite">'profmaxnitrox'!$B$8</definedName>
    <definedName name="pabs_surface">'[1]compartiments saturation'!$B$10</definedName>
    <definedName name="pabsolue_actuelle">'[1]compartiments saturation'!$B$15</definedName>
    <definedName name="patm_lac">'[1]compartiments saturation'!$B$18</definedName>
    <definedName name="pcento2">'profmaxnitrox'!$B$4</definedName>
    <definedName name="pourcentage">'[1]compartiments saturation'!$G$4</definedName>
    <definedName name="ppgazfond">'[1]compartiments saturation'!$B$9</definedName>
    <definedName name="ppgazsurface">'[1]compartiments saturation'!$B$12</definedName>
    <definedName name="pressionabsolueactuelle">'[1]compartiments saturation'!$B$16</definedName>
    <definedName name="profond">'profmaxnitrox'!$B$7</definedName>
    <definedName name="profondeur">'[1]compartiments saturation'!$B$5</definedName>
    <definedName name="profondeur2">'[1]plongée melange'!$X$23</definedName>
    <definedName name="profondeurnitrox">'[1]plongée melange'!$X$23</definedName>
    <definedName name="tensioninitiale">'[1]compartiments saturation'!$C$12</definedName>
  </definedNames>
  <calcPr fullCalcOnLoad="1"/>
</workbook>
</file>

<file path=xl/sharedStrings.xml><?xml version="1.0" encoding="utf-8"?>
<sst xmlns="http://schemas.openxmlformats.org/spreadsheetml/2006/main" count="11" uniqueCount="10">
  <si>
    <t>profondeur max au nitrox / O2</t>
  </si>
  <si>
    <t>Entrez vos données dans les cellules vertes uniquement</t>
  </si>
  <si>
    <t>% O2</t>
  </si>
  <si>
    <t>%N2</t>
  </si>
  <si>
    <t xml:space="preserve">Pp O2 en Bars: </t>
  </si>
  <si>
    <t>Profondeur:</t>
  </si>
  <si>
    <t xml:space="preserve">Pp O2 limite en Bars: </t>
  </si>
  <si>
    <t>Profondeur maxi pour ce mélange:</t>
  </si>
  <si>
    <t>Profondeur pour entrer dans la table :</t>
  </si>
  <si>
    <t>profondeur</t>
  </si>
</sst>
</file>

<file path=xl/styles.xml><?xml version="1.0" encoding="utf-8"?>
<styleSheet xmlns="http://schemas.openxmlformats.org/spreadsheetml/2006/main">
  <numFmts count="4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\ &quot;b&quot;"/>
    <numFmt numFmtId="173" formatCode="General\ &quot;p cent&quot;"/>
    <numFmt numFmtId="174" formatCode="_-* #,##0.000\ _F_-;\-* #,##0.000\ _F_-;_-* &quot;-&quot;??\ _F_-;_-@_-"/>
    <numFmt numFmtId="175" formatCode="_-* #,##0.0000\ _F_-;\-* #,##0.0000\ _F_-;_-* &quot;-&quot;??\ _F_-;_-@_-"/>
    <numFmt numFmtId="176" formatCode="_-* #,##0.0\ _F_-;\-* #,##0.0\ _F_-;_-* &quot;-&quot;??\ _F_-;_-@_-"/>
    <numFmt numFmtId="177" formatCode="_-* #,##0\ _F_-;\-* #,##0\ _F_-;_-* &quot;-&quot;??\ _F_-;_-@_-"/>
    <numFmt numFmtId="178" formatCode="#,##0.0"/>
    <numFmt numFmtId="179" formatCode="0.0_ ;[Red]\-0.0\ "/>
    <numFmt numFmtId="180" formatCode="General\ &quot;s&quot;"/>
    <numFmt numFmtId="181" formatCode="General\ &quot;h&quot;"/>
    <numFmt numFmtId="182" formatCode="General\ &quot;min&quot;"/>
    <numFmt numFmtId="183" formatCode="General\ &quot;m&quot;"/>
    <numFmt numFmtId="184" formatCode="General\ &quot;m par min (maxi 17)&quot;"/>
    <numFmt numFmtId="185" formatCode="&quot;et&quot;\ General\ &quot;s&quot;"/>
    <numFmt numFmtId="186" formatCode="General\ &quot;Bar&quot;"/>
    <numFmt numFmtId="187" formatCode="General\ &quot;m/min&quot;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General\ &quot;%&quot;"/>
    <numFmt numFmtId="198" formatCode="General&quot; mmHg&quot;"/>
    <numFmt numFmtId="199" formatCode="General\ &quot;L&quot;"/>
    <numFmt numFmtId="200" formatCode="General\ &quot;kg&quot;"/>
    <numFmt numFmtId="201" formatCode="General\ &quot;kg/L&quot;"/>
    <numFmt numFmtId="202" formatCode="0\.0,&quot;m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97" fontId="0" fillId="2" borderId="1" xfId="0" applyNumberFormat="1" applyFill="1" applyBorder="1" applyAlignment="1">
      <alignment/>
    </xf>
    <xf numFmtId="0" fontId="5" fillId="0" borderId="0" xfId="0" applyFont="1" applyAlignment="1">
      <alignment horizontal="right" wrapText="1"/>
    </xf>
    <xf numFmtId="186" fontId="0" fillId="2" borderId="2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wrapText="1"/>
    </xf>
    <xf numFmtId="183" fontId="0" fillId="2" borderId="2" xfId="0" applyNumberFormat="1" applyFill="1" applyBorder="1" applyAlignment="1">
      <alignment/>
    </xf>
    <xf numFmtId="183" fontId="0" fillId="0" borderId="0" xfId="0" applyNumberFormat="1" applyAlignment="1">
      <alignment/>
    </xf>
    <xf numFmtId="197" fontId="0" fillId="3" borderId="3" xfId="0" applyNumberFormat="1" applyFill="1" applyBorder="1" applyAlignment="1" applyProtection="1">
      <alignment/>
      <protection locked="0"/>
    </xf>
    <xf numFmtId="183" fontId="0" fillId="3" borderId="4" xfId="0" applyNumberFormat="1" applyFill="1" applyBorder="1" applyAlignment="1" applyProtection="1">
      <alignment/>
      <protection locked="0"/>
    </xf>
    <xf numFmtId="186" fontId="0" fillId="3" borderId="4" xfId="0" applyNumberForma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profmaxnitrox!$J$12</c:f>
              <c:strCache>
                <c:ptCount val="1"/>
                <c:pt idx="0">
                  <c:v>profondeur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profmaxnitrox!$I$13:$I$30</c:f>
              <c:numCache>
                <c:ptCount val="18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50</c:v>
                </c:pt>
                <c:pt idx="8">
                  <c:v>55</c:v>
                </c:pt>
                <c:pt idx="9">
                  <c:v>60</c:v>
                </c:pt>
                <c:pt idx="10">
                  <c:v>65</c:v>
                </c:pt>
                <c:pt idx="11">
                  <c:v>70</c:v>
                </c:pt>
                <c:pt idx="12">
                  <c:v>75</c:v>
                </c:pt>
                <c:pt idx="13">
                  <c:v>80</c:v>
                </c:pt>
                <c:pt idx="14">
                  <c:v>85</c:v>
                </c:pt>
                <c:pt idx="15">
                  <c:v>90</c:v>
                </c:pt>
                <c:pt idx="16">
                  <c:v>95</c:v>
                </c:pt>
                <c:pt idx="17">
                  <c:v>100</c:v>
                </c:pt>
              </c:numCache>
            </c:numRef>
          </c:cat>
          <c:val>
            <c:numRef>
              <c:f>profmaxnitrox!$J$13:$J$30</c:f>
              <c:numCache>
                <c:ptCount val="18"/>
                <c:pt idx="0">
                  <c:v>96.66666666666669</c:v>
                </c:pt>
                <c:pt idx="1">
                  <c:v>70</c:v>
                </c:pt>
                <c:pt idx="2">
                  <c:v>54</c:v>
                </c:pt>
                <c:pt idx="3">
                  <c:v>43.33333333333334</c:v>
                </c:pt>
                <c:pt idx="4">
                  <c:v>35.71428571428572</c:v>
                </c:pt>
                <c:pt idx="5">
                  <c:v>30</c:v>
                </c:pt>
                <c:pt idx="6">
                  <c:v>25.555555555555557</c:v>
                </c:pt>
                <c:pt idx="7">
                  <c:v>22</c:v>
                </c:pt>
                <c:pt idx="8">
                  <c:v>19.090909090909093</c:v>
                </c:pt>
                <c:pt idx="9">
                  <c:v>16.66666666666667</c:v>
                </c:pt>
                <c:pt idx="10">
                  <c:v>14.615384615384617</c:v>
                </c:pt>
                <c:pt idx="11">
                  <c:v>12.857142857142861</c:v>
                </c:pt>
                <c:pt idx="12">
                  <c:v>11.333333333333332</c:v>
                </c:pt>
                <c:pt idx="13">
                  <c:v>10</c:v>
                </c:pt>
                <c:pt idx="14">
                  <c:v>8.823529411764708</c:v>
                </c:pt>
                <c:pt idx="15">
                  <c:v>7.777777777777779</c:v>
                </c:pt>
                <c:pt idx="16">
                  <c:v>6.842105263157896</c:v>
                </c:pt>
                <c:pt idx="17">
                  <c:v>6.000000000000001</c:v>
                </c:pt>
              </c:numCache>
            </c:numRef>
          </c:val>
          <c:smooth val="0"/>
        </c:ser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</cdr:x>
      <cdr:y>0.9315</cdr:y>
    </cdr:from>
    <cdr:to>
      <cdr:x>0.8075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2543175"/>
          <a:ext cx="1114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Pourcentage d'O2</a:t>
          </a:r>
        </a:p>
      </cdr:txBody>
    </cdr:sp>
  </cdr:relSizeAnchor>
  <cdr:relSizeAnchor xmlns:cdr="http://schemas.openxmlformats.org/drawingml/2006/chartDrawing">
    <cdr:from>
      <cdr:x>0.09375</cdr:x>
      <cdr:y>0</cdr:y>
    </cdr:from>
    <cdr:to>
      <cdr:x>0.3215</cdr:x>
      <cdr:y>0.0685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0"/>
          <a:ext cx="1066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Profondeur maxi: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142875</xdr:rowOff>
    </xdr:from>
    <xdr:to>
      <xdr:col>4</xdr:col>
      <xdr:colOff>47625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0" y="236220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VEAU\C_NEW\WINDOWS\Bureau\plongee\paspublier\plong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be_secu"/>
      <sheetName val="plongée melange"/>
      <sheetName val="Tableaux III-IV"/>
      <sheetName val="Tableaux I-II"/>
      <sheetName val="TablesMN90"/>
      <sheetName val="archimede"/>
      <sheetName val="profmaxnitrox"/>
      <sheetName val="mariotte"/>
      <sheetName val="plongée altitude"/>
      <sheetName val="plongée altitude successive"/>
      <sheetName val="compartiments saturation"/>
      <sheetName val="plongée interrompue altitude"/>
      <sheetName val="dessins"/>
      <sheetName val="consecutive"/>
      <sheetName val="successive"/>
      <sheetName val="palier_interrompu"/>
      <sheetName val="remontee rapide"/>
    </sheetNames>
    <sheetDataSet>
      <sheetData sheetId="1">
        <row r="23">
          <cell r="X23">
            <v>30</v>
          </cell>
        </row>
        <row r="24">
          <cell r="X24">
            <v>0</v>
          </cell>
        </row>
      </sheetData>
      <sheetData sheetId="10">
        <row r="3">
          <cell r="G3" t="str">
            <v>azote</v>
          </cell>
        </row>
        <row r="4">
          <cell r="G4">
            <v>80</v>
          </cell>
        </row>
        <row r="5">
          <cell r="B5">
            <v>30</v>
          </cell>
        </row>
        <row r="9">
          <cell r="B9">
            <v>2.8000000000000003</v>
          </cell>
        </row>
        <row r="10">
          <cell r="B10">
            <v>0.5</v>
          </cell>
        </row>
        <row r="12">
          <cell r="B12">
            <v>0.4</v>
          </cell>
          <cell r="C12">
            <v>0.4</v>
          </cell>
        </row>
        <row r="14">
          <cell r="B14">
            <v>2.4000000000000004</v>
          </cell>
        </row>
        <row r="15">
          <cell r="B15">
            <v>0.5</v>
          </cell>
        </row>
        <row r="16">
          <cell r="B16">
            <v>0.4</v>
          </cell>
        </row>
        <row r="18">
          <cell r="B18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RowColHeaders="0" tabSelected="1" workbookViewId="0" topLeftCell="A1">
      <selection activeCell="B8" activeCellId="2" sqref="B4 B7 B8"/>
    </sheetView>
  </sheetViews>
  <sheetFormatPr defaultColWidth="11.421875" defaultRowHeight="12.75"/>
  <cols>
    <col min="1" max="1" width="24.7109375" style="4" bestFit="1" customWidth="1"/>
    <col min="2" max="2" width="11.8515625" style="0" customWidth="1"/>
    <col min="4" max="4" width="21.421875" style="2" customWidth="1"/>
    <col min="7" max="7" width="6.140625" style="0" customWidth="1"/>
  </cols>
  <sheetData>
    <row r="1" ht="27.75">
      <c r="A1" s="1" t="s">
        <v>0</v>
      </c>
    </row>
    <row r="2" ht="15.75">
      <c r="A2" s="3" t="s">
        <v>1</v>
      </c>
    </row>
    <row r="3" ht="13.5" thickBot="1"/>
    <row r="4" spans="1:4" ht="13.5" thickBot="1">
      <c r="A4" s="4" t="s">
        <v>2</v>
      </c>
      <c r="B4" s="12">
        <v>40</v>
      </c>
      <c r="D4"/>
    </row>
    <row r="5" spans="1:4" ht="13.5" thickBot="1">
      <c r="A5" s="4" t="s">
        <v>3</v>
      </c>
      <c r="B5" s="5">
        <f>100-B4</f>
        <v>60</v>
      </c>
      <c r="D5"/>
    </row>
    <row r="6" spans="1:4" ht="13.5" thickBot="1">
      <c r="A6" s="6" t="s">
        <v>4</v>
      </c>
      <c r="B6" s="7">
        <f>(profond/10+1)*pcento2/100</f>
        <v>1.6</v>
      </c>
      <c r="C6" s="8">
        <f>IF(B6&gt;o2limite,"hyperoxie","")</f>
      </c>
      <c r="D6"/>
    </row>
    <row r="7" spans="1:4" ht="12.75">
      <c r="A7" s="6" t="s">
        <v>5</v>
      </c>
      <c r="B7" s="13">
        <v>30</v>
      </c>
      <c r="D7"/>
    </row>
    <row r="8" spans="1:4" ht="12.75">
      <c r="A8" s="6" t="s">
        <v>6</v>
      </c>
      <c r="B8" s="14">
        <v>1.6</v>
      </c>
      <c r="D8"/>
    </row>
    <row r="9" spans="1:4" ht="25.5" customHeight="1" thickBot="1">
      <c r="A9" s="9" t="s">
        <v>7</v>
      </c>
      <c r="B9" s="10">
        <f>10*((o2limite/(pcento2/100))-1)</f>
        <v>30</v>
      </c>
      <c r="D9"/>
    </row>
    <row r="10" spans="1:4" ht="26.25" thickBot="1">
      <c r="A10" s="9" t="s">
        <v>8</v>
      </c>
      <c r="B10" s="10">
        <f>(((1+(profond/10))*B5/80)-1)*10</f>
        <v>20</v>
      </c>
      <c r="D10"/>
    </row>
    <row r="11" ht="30" customHeight="1">
      <c r="D11"/>
    </row>
    <row r="12" spans="4:10" ht="12.75">
      <c r="D12"/>
      <c r="I12" t="s">
        <v>2</v>
      </c>
      <c r="J12" t="s">
        <v>9</v>
      </c>
    </row>
    <row r="13" spans="4:10" ht="12.75">
      <c r="D13"/>
      <c r="I13">
        <v>15</v>
      </c>
      <c r="J13" s="11">
        <f aca="true" t="shared" si="0" ref="J13:J30">10*((o2limite/(I13/100))-1)</f>
        <v>96.66666666666669</v>
      </c>
    </row>
    <row r="14" spans="4:10" ht="12.75">
      <c r="D14"/>
      <c r="I14">
        <v>20</v>
      </c>
      <c r="J14" s="11">
        <f t="shared" si="0"/>
        <v>70</v>
      </c>
    </row>
    <row r="15" spans="9:10" ht="12.75">
      <c r="I15">
        <v>25</v>
      </c>
      <c r="J15" s="11">
        <f t="shared" si="0"/>
        <v>54</v>
      </c>
    </row>
    <row r="16" spans="9:10" ht="12.75">
      <c r="I16">
        <v>30</v>
      </c>
      <c r="J16" s="11">
        <f t="shared" si="0"/>
        <v>43.33333333333334</v>
      </c>
    </row>
    <row r="17" spans="9:10" ht="12.75">
      <c r="I17">
        <v>35</v>
      </c>
      <c r="J17" s="11">
        <f t="shared" si="0"/>
        <v>35.71428571428572</v>
      </c>
    </row>
    <row r="18" spans="9:10" ht="12.75">
      <c r="I18">
        <v>40</v>
      </c>
      <c r="J18" s="11">
        <f t="shared" si="0"/>
        <v>30</v>
      </c>
    </row>
    <row r="19" spans="9:10" ht="12.75">
      <c r="I19">
        <v>45</v>
      </c>
      <c r="J19" s="11">
        <f t="shared" si="0"/>
        <v>25.555555555555557</v>
      </c>
    </row>
    <row r="20" spans="9:10" ht="12.75">
      <c r="I20">
        <v>50</v>
      </c>
      <c r="J20" s="11">
        <f t="shared" si="0"/>
        <v>22</v>
      </c>
    </row>
    <row r="21" spans="9:10" ht="12.75">
      <c r="I21">
        <v>55</v>
      </c>
      <c r="J21" s="11">
        <f t="shared" si="0"/>
        <v>19.090909090909093</v>
      </c>
    </row>
    <row r="22" spans="9:10" ht="12.75">
      <c r="I22">
        <v>60</v>
      </c>
      <c r="J22" s="11">
        <f t="shared" si="0"/>
        <v>16.66666666666667</v>
      </c>
    </row>
    <row r="23" spans="9:10" ht="12.75">
      <c r="I23">
        <v>65</v>
      </c>
      <c r="J23" s="11">
        <f t="shared" si="0"/>
        <v>14.615384615384617</v>
      </c>
    </row>
    <row r="24" spans="9:10" ht="12.75">
      <c r="I24">
        <v>70</v>
      </c>
      <c r="J24" s="11">
        <f t="shared" si="0"/>
        <v>12.857142857142861</v>
      </c>
    </row>
    <row r="25" spans="9:10" ht="12.75">
      <c r="I25">
        <v>75</v>
      </c>
      <c r="J25" s="11">
        <f t="shared" si="0"/>
        <v>11.333333333333332</v>
      </c>
    </row>
    <row r="26" spans="9:10" ht="12.75">
      <c r="I26">
        <v>80</v>
      </c>
      <c r="J26" s="11">
        <f t="shared" si="0"/>
        <v>10</v>
      </c>
    </row>
    <row r="27" spans="9:10" ht="12.75">
      <c r="I27">
        <v>85</v>
      </c>
      <c r="J27" s="11">
        <f t="shared" si="0"/>
        <v>8.823529411764708</v>
      </c>
    </row>
    <row r="28" spans="9:10" ht="12.75">
      <c r="I28">
        <v>90</v>
      </c>
      <c r="J28" s="11">
        <f t="shared" si="0"/>
        <v>7.777777777777779</v>
      </c>
    </row>
    <row r="29" spans="9:10" ht="12.75">
      <c r="I29">
        <v>95</v>
      </c>
      <c r="J29" s="11">
        <f t="shared" si="0"/>
        <v>6.842105263157896</v>
      </c>
    </row>
    <row r="30" spans="9:10" ht="12.75">
      <c r="I30">
        <v>100</v>
      </c>
      <c r="J30" s="11">
        <f t="shared" si="0"/>
        <v>6.000000000000001</v>
      </c>
    </row>
    <row r="31" ht="12.75">
      <c r="G31" s="11"/>
    </row>
    <row r="32" ht="12.75">
      <c r="G32" s="11"/>
    </row>
  </sheetData>
  <sheetProtection password="CC7D" sheet="1"/>
  <printOptions/>
  <pageMargins left="0.75" right="0.75" top="1" bottom="1" header="0.4921259845" footer="0.4921259845"/>
  <pageSetup horizontalDpi="300" verticalDpi="300" orientation="portrait" paperSize="9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borel</dc:creator>
  <cp:keywords/>
  <dc:description/>
  <cp:lastModifiedBy>borel</cp:lastModifiedBy>
  <dcterms:created xsi:type="dcterms:W3CDTF">2002-05-15T17:14:51Z</dcterms:created>
  <dcterms:modified xsi:type="dcterms:W3CDTF">2002-05-15T17:15:53Z</dcterms:modified>
  <cp:category/>
  <cp:version/>
  <cp:contentType/>
  <cp:contentStatus/>
</cp:coreProperties>
</file>